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Brigádnická 1035-54 - Udr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'Brigádnická 1035-54 - Udr...'!$C$142:$K$570</definedName>
    <definedName name="_xlnm.Print_Area" localSheetId="1">'Brigádnická 1035-54 - Udr...'!$C$4:$J$76,'Brigádnická 1035-54 - Udr...'!$C$82:$J$124,'Brigádnická 1035-54 - Udr...'!$C$130:$J$570</definedName>
    <definedName name="_xlnm.Print_Titles" localSheetId="1">'Brigádnická 1035-54 - Udr...'!$142:$142</definedName>
    <definedName name="_xlnm.Print_Area" localSheetId="2">'Seznam figur'!$C$4:$G$64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70"/>
  <c r="BH570"/>
  <c r="BG570"/>
  <c r="BE570"/>
  <c r="BK570"/>
  <c r="J570"/>
  <c r="BF570"/>
  <c r="BI569"/>
  <c r="BH569"/>
  <c r="BG569"/>
  <c r="BE569"/>
  <c r="BK569"/>
  <c r="J569"/>
  <c r="BF569"/>
  <c r="BI568"/>
  <c r="BH568"/>
  <c r="BG568"/>
  <c r="BE568"/>
  <c r="BK568"/>
  <c r="J568"/>
  <c r="BF568"/>
  <c r="BI567"/>
  <c r="BH567"/>
  <c r="BG567"/>
  <c r="BE567"/>
  <c r="BK567"/>
  <c r="J567"/>
  <c r="BF567"/>
  <c r="BI566"/>
  <c r="BH566"/>
  <c r="BG566"/>
  <c r="BE566"/>
  <c r="BK566"/>
  <c r="J566"/>
  <c r="BF566"/>
  <c r="BI563"/>
  <c r="BH563"/>
  <c r="BG563"/>
  <c r="BE563"/>
  <c r="T563"/>
  <c r="T562"/>
  <c r="R563"/>
  <c r="R562"/>
  <c r="P563"/>
  <c r="P562"/>
  <c r="BI560"/>
  <c r="BH560"/>
  <c r="BG560"/>
  <c r="BE560"/>
  <c r="T560"/>
  <c r="T559"/>
  <c r="T558"/>
  <c r="R560"/>
  <c r="R559"/>
  <c r="R558"/>
  <c r="P560"/>
  <c r="P559"/>
  <c r="P558"/>
  <c r="BI553"/>
  <c r="BH553"/>
  <c r="BG553"/>
  <c r="BE553"/>
  <c r="T553"/>
  <c r="R553"/>
  <c r="P553"/>
  <c r="BI548"/>
  <c r="BH548"/>
  <c r="BG548"/>
  <c r="BE548"/>
  <c r="T548"/>
  <c r="R548"/>
  <c r="P548"/>
  <c r="BI542"/>
  <c r="BH542"/>
  <c r="BG542"/>
  <c r="BE542"/>
  <c r="T542"/>
  <c r="R542"/>
  <c r="P542"/>
  <c r="BI537"/>
  <c r="BH537"/>
  <c r="BG537"/>
  <c r="BE537"/>
  <c r="T537"/>
  <c r="R537"/>
  <c r="P537"/>
  <c r="BI534"/>
  <c r="BH534"/>
  <c r="BG534"/>
  <c r="BE534"/>
  <c r="T534"/>
  <c r="R534"/>
  <c r="P534"/>
  <c r="BI526"/>
  <c r="BH526"/>
  <c r="BG526"/>
  <c r="BE526"/>
  <c r="T526"/>
  <c r="R526"/>
  <c r="P526"/>
  <c r="BI524"/>
  <c r="BH524"/>
  <c r="BG524"/>
  <c r="BE524"/>
  <c r="T524"/>
  <c r="R524"/>
  <c r="P524"/>
  <c r="BI523"/>
  <c r="BH523"/>
  <c r="BG523"/>
  <c r="BE523"/>
  <c r="T523"/>
  <c r="R523"/>
  <c r="P523"/>
  <c r="BI521"/>
  <c r="BH521"/>
  <c r="BG521"/>
  <c r="BE521"/>
  <c r="T521"/>
  <c r="R521"/>
  <c r="P521"/>
  <c r="BI519"/>
  <c r="BH519"/>
  <c r="BG519"/>
  <c r="BE519"/>
  <c r="T519"/>
  <c r="R519"/>
  <c r="P519"/>
  <c r="BI516"/>
  <c r="BH516"/>
  <c r="BG516"/>
  <c r="BE516"/>
  <c r="T516"/>
  <c r="R516"/>
  <c r="P516"/>
  <c r="BI514"/>
  <c r="BH514"/>
  <c r="BG514"/>
  <c r="BE514"/>
  <c r="T514"/>
  <c r="R514"/>
  <c r="P514"/>
  <c r="BI512"/>
  <c r="BH512"/>
  <c r="BG512"/>
  <c r="BE512"/>
  <c r="T512"/>
  <c r="R512"/>
  <c r="P512"/>
  <c r="BI510"/>
  <c r="BH510"/>
  <c r="BG510"/>
  <c r="BE510"/>
  <c r="T510"/>
  <c r="R510"/>
  <c r="P510"/>
  <c r="BI509"/>
  <c r="BH509"/>
  <c r="BG509"/>
  <c r="BE509"/>
  <c r="T509"/>
  <c r="R509"/>
  <c r="P509"/>
  <c r="BI506"/>
  <c r="BH506"/>
  <c r="BG506"/>
  <c r="BE506"/>
  <c r="T506"/>
  <c r="R506"/>
  <c r="P506"/>
  <c r="BI502"/>
  <c r="BH502"/>
  <c r="BG502"/>
  <c r="BE502"/>
  <c r="T502"/>
  <c r="R502"/>
  <c r="P502"/>
  <c r="BI499"/>
  <c r="BH499"/>
  <c r="BG499"/>
  <c r="BE499"/>
  <c r="T499"/>
  <c r="R499"/>
  <c r="P499"/>
  <c r="BI493"/>
  <c r="BH493"/>
  <c r="BG493"/>
  <c r="BE493"/>
  <c r="T493"/>
  <c r="R493"/>
  <c r="P493"/>
  <c r="BI487"/>
  <c r="BH487"/>
  <c r="BG487"/>
  <c r="BE487"/>
  <c r="T487"/>
  <c r="R487"/>
  <c r="P487"/>
  <c r="BI484"/>
  <c r="BH484"/>
  <c r="BG484"/>
  <c r="BE484"/>
  <c r="T484"/>
  <c r="R484"/>
  <c r="P484"/>
  <c r="BI478"/>
  <c r="BH478"/>
  <c r="BG478"/>
  <c r="BE478"/>
  <c r="T478"/>
  <c r="R478"/>
  <c r="P478"/>
  <c r="BI471"/>
  <c r="BH471"/>
  <c r="BG471"/>
  <c r="BE471"/>
  <c r="T471"/>
  <c r="R471"/>
  <c r="P471"/>
  <c r="BI465"/>
  <c r="BH465"/>
  <c r="BG465"/>
  <c r="BE465"/>
  <c r="T465"/>
  <c r="R465"/>
  <c r="P465"/>
  <c r="BI463"/>
  <c r="BH463"/>
  <c r="BG463"/>
  <c r="BE463"/>
  <c r="T463"/>
  <c r="R463"/>
  <c r="P463"/>
  <c r="BI461"/>
  <c r="BH461"/>
  <c r="BG461"/>
  <c r="BE461"/>
  <c r="T461"/>
  <c r="R461"/>
  <c r="P461"/>
  <c r="BI456"/>
  <c r="BH456"/>
  <c r="BG456"/>
  <c r="BE456"/>
  <c r="T456"/>
  <c r="T455"/>
  <c r="R456"/>
  <c r="R455"/>
  <c r="P456"/>
  <c r="P455"/>
  <c r="BI454"/>
  <c r="BH454"/>
  <c r="BG454"/>
  <c r="BE454"/>
  <c r="T454"/>
  <c r="R454"/>
  <c r="P454"/>
  <c r="BI453"/>
  <c r="BH453"/>
  <c r="BG453"/>
  <c r="BE453"/>
  <c r="T453"/>
  <c r="R453"/>
  <c r="P453"/>
  <c r="BI448"/>
  <c r="BH448"/>
  <c r="BG448"/>
  <c r="BE448"/>
  <c r="T448"/>
  <c r="R448"/>
  <c r="P448"/>
  <c r="BI445"/>
  <c r="BH445"/>
  <c r="BG445"/>
  <c r="BE445"/>
  <c r="T445"/>
  <c r="R445"/>
  <c r="P445"/>
  <c r="BI440"/>
  <c r="BH440"/>
  <c r="BG440"/>
  <c r="BE440"/>
  <c r="T440"/>
  <c r="R440"/>
  <c r="P440"/>
  <c r="BI436"/>
  <c r="BH436"/>
  <c r="BG436"/>
  <c r="BE436"/>
  <c r="T436"/>
  <c r="R436"/>
  <c r="P436"/>
  <c r="BI433"/>
  <c r="BH433"/>
  <c r="BG433"/>
  <c r="BE433"/>
  <c r="T433"/>
  <c r="R433"/>
  <c r="P433"/>
  <c r="BI429"/>
  <c r="BH429"/>
  <c r="BG429"/>
  <c r="BE429"/>
  <c r="T429"/>
  <c r="R429"/>
  <c r="P429"/>
  <c r="BI427"/>
  <c r="BH427"/>
  <c r="BG427"/>
  <c r="BE427"/>
  <c r="T427"/>
  <c r="R427"/>
  <c r="P427"/>
  <c r="BI422"/>
  <c r="BH422"/>
  <c r="BG422"/>
  <c r="BE422"/>
  <c r="T422"/>
  <c r="R422"/>
  <c r="P422"/>
  <c r="BI420"/>
  <c r="BH420"/>
  <c r="BG420"/>
  <c r="BE420"/>
  <c r="T420"/>
  <c r="R420"/>
  <c r="P420"/>
  <c r="BI419"/>
  <c r="BH419"/>
  <c r="BG419"/>
  <c r="BE419"/>
  <c r="T419"/>
  <c r="R419"/>
  <c r="P419"/>
  <c r="BI417"/>
  <c r="BH417"/>
  <c r="BG417"/>
  <c r="BE417"/>
  <c r="T417"/>
  <c r="R417"/>
  <c r="P417"/>
  <c r="BI415"/>
  <c r="BH415"/>
  <c r="BG415"/>
  <c r="BE415"/>
  <c r="T415"/>
  <c r="R415"/>
  <c r="P415"/>
  <c r="BI413"/>
  <c r="BH413"/>
  <c r="BG413"/>
  <c r="BE413"/>
  <c r="T413"/>
  <c r="R413"/>
  <c r="P413"/>
  <c r="BI409"/>
  <c r="BH409"/>
  <c r="BG409"/>
  <c r="BE409"/>
  <c r="T409"/>
  <c r="R409"/>
  <c r="P409"/>
  <c r="BI405"/>
  <c r="BH405"/>
  <c r="BG405"/>
  <c r="BE405"/>
  <c r="T405"/>
  <c r="R405"/>
  <c r="P405"/>
  <c r="BI401"/>
  <c r="BH401"/>
  <c r="BG401"/>
  <c r="BE401"/>
  <c r="T401"/>
  <c r="R401"/>
  <c r="P401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5"/>
  <c r="BH365"/>
  <c r="BG365"/>
  <c r="BE365"/>
  <c r="T365"/>
  <c r="T364"/>
  <c r="R365"/>
  <c r="R364"/>
  <c r="P365"/>
  <c r="P364"/>
  <c r="BI363"/>
  <c r="BH363"/>
  <c r="BG363"/>
  <c r="BE363"/>
  <c r="T363"/>
  <c r="R363"/>
  <c r="P363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45"/>
  <c r="BH345"/>
  <c r="BG345"/>
  <c r="BE345"/>
  <c r="T345"/>
  <c r="R345"/>
  <c r="P345"/>
  <c r="BI343"/>
  <c r="BH343"/>
  <c r="BG343"/>
  <c r="BE343"/>
  <c r="T343"/>
  <c r="R343"/>
  <c r="P343"/>
  <c r="BI342"/>
  <c r="BH342"/>
  <c r="BG342"/>
  <c r="BE342"/>
  <c r="T342"/>
  <c r="R342"/>
  <c r="P342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4"/>
  <c r="BH334"/>
  <c r="BG334"/>
  <c r="BE334"/>
  <c r="T334"/>
  <c r="R334"/>
  <c r="P334"/>
  <c r="BI332"/>
  <c r="BH332"/>
  <c r="BG332"/>
  <c r="BE332"/>
  <c r="T332"/>
  <c r="R332"/>
  <c r="P332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6"/>
  <c r="BH306"/>
  <c r="BG306"/>
  <c r="BE306"/>
  <c r="T306"/>
  <c r="R306"/>
  <c r="P306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2"/>
  <c r="BH292"/>
  <c r="BG292"/>
  <c r="BE292"/>
  <c r="T292"/>
  <c r="R292"/>
  <c r="P292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79"/>
  <c r="BH279"/>
  <c r="BG279"/>
  <c r="BE279"/>
  <c r="T279"/>
  <c r="R279"/>
  <c r="P279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5"/>
  <c r="BH265"/>
  <c r="BG265"/>
  <c r="BE265"/>
  <c r="T265"/>
  <c r="T264"/>
  <c r="R265"/>
  <c r="R264"/>
  <c r="P265"/>
  <c r="P264"/>
  <c r="BI258"/>
  <c r="BH258"/>
  <c r="BG258"/>
  <c r="BE258"/>
  <c r="T258"/>
  <c r="R258"/>
  <c r="P258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5"/>
  <c r="BH245"/>
  <c r="BG245"/>
  <c r="BE245"/>
  <c r="T245"/>
  <c r="R245"/>
  <c r="P245"/>
  <c r="BI233"/>
  <c r="BH233"/>
  <c r="BG233"/>
  <c r="BE233"/>
  <c r="T233"/>
  <c r="R233"/>
  <c r="P233"/>
  <c r="BI231"/>
  <c r="BH231"/>
  <c r="BG231"/>
  <c r="BE231"/>
  <c r="T231"/>
  <c r="R231"/>
  <c r="P231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19"/>
  <c r="BH219"/>
  <c r="BG219"/>
  <c r="BE219"/>
  <c r="T219"/>
  <c r="R219"/>
  <c r="P219"/>
  <c r="BI216"/>
  <c r="BH216"/>
  <c r="BG216"/>
  <c r="BE216"/>
  <c r="T216"/>
  <c r="R216"/>
  <c r="P216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193"/>
  <c r="BH193"/>
  <c r="BG193"/>
  <c r="BE193"/>
  <c r="T193"/>
  <c r="R193"/>
  <c r="P193"/>
  <c r="BI181"/>
  <c r="BH181"/>
  <c r="BG181"/>
  <c r="BE181"/>
  <c r="T181"/>
  <c r="R181"/>
  <c r="P181"/>
  <c r="BI177"/>
  <c r="BH177"/>
  <c r="BG177"/>
  <c r="BE177"/>
  <c r="T177"/>
  <c r="R177"/>
  <c r="P177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58"/>
  <c r="BH158"/>
  <c r="BG158"/>
  <c r="BE158"/>
  <c r="T158"/>
  <c r="R158"/>
  <c r="P158"/>
  <c r="BI156"/>
  <c r="BH156"/>
  <c r="BG156"/>
  <c r="BE156"/>
  <c r="T156"/>
  <c r="R156"/>
  <c r="P156"/>
  <c r="BI152"/>
  <c r="BH152"/>
  <c r="BG152"/>
  <c r="BE152"/>
  <c r="T152"/>
  <c r="R152"/>
  <c r="P152"/>
  <c r="BI148"/>
  <c r="BH148"/>
  <c r="BG148"/>
  <c r="BE148"/>
  <c r="T148"/>
  <c r="R148"/>
  <c r="P148"/>
  <c r="BI146"/>
  <c r="BH146"/>
  <c r="BG146"/>
  <c r="BE146"/>
  <c r="T146"/>
  <c r="R146"/>
  <c r="P146"/>
  <c r="F139"/>
  <c r="F137"/>
  <c r="E135"/>
  <c r="F91"/>
  <c r="F89"/>
  <c r="E87"/>
  <c r="J24"/>
  <c r="E24"/>
  <c r="J140"/>
  <c r="J23"/>
  <c r="J21"/>
  <c r="E21"/>
  <c r="J139"/>
  <c r="J20"/>
  <c r="J18"/>
  <c r="E18"/>
  <c r="F92"/>
  <c r="J17"/>
  <c r="J12"/>
  <c r="J89"/>
  <c r="E7"/>
  <c r="E133"/>
  <c i="1" r="L90"/>
  <c r="AM90"/>
  <c r="AM89"/>
  <c r="L89"/>
  <c r="AM87"/>
  <c r="L87"/>
  <c r="L85"/>
  <c r="L84"/>
  <c i="2" r="J563"/>
  <c r="J560"/>
  <c r="BK553"/>
  <c r="BK548"/>
  <c r="J542"/>
  <c r="BK537"/>
  <c r="J534"/>
  <c r="J521"/>
  <c r="J519"/>
  <c r="J516"/>
  <c r="BK512"/>
  <c r="J510"/>
  <c r="BK509"/>
  <c r="BK506"/>
  <c r="BK499"/>
  <c r="BK493"/>
  <c r="J478"/>
  <c r="BK471"/>
  <c r="J465"/>
  <c r="J461"/>
  <c r="BK453"/>
  <c r="J445"/>
  <c r="J440"/>
  <c r="J436"/>
  <c r="BK429"/>
  <c r="BK427"/>
  <c r="J420"/>
  <c r="BK417"/>
  <c r="BK413"/>
  <c r="J409"/>
  <c r="J405"/>
  <c r="J401"/>
  <c r="BK391"/>
  <c r="BK383"/>
  <c r="BK381"/>
  <c r="BK377"/>
  <c r="J376"/>
  <c r="J374"/>
  <c r="BK365"/>
  <c r="J363"/>
  <c r="BK360"/>
  <c r="BK354"/>
  <c r="J352"/>
  <c r="J343"/>
  <c r="J337"/>
  <c r="BK335"/>
  <c r="J334"/>
  <c r="J332"/>
  <c r="J322"/>
  <c r="BK320"/>
  <c r="J318"/>
  <c r="BK315"/>
  <c r="BK310"/>
  <c r="J300"/>
  <c r="J297"/>
  <c r="BK292"/>
  <c r="BK288"/>
  <c r="BK286"/>
  <c r="BK276"/>
  <c r="BK272"/>
  <c r="J265"/>
  <c r="J258"/>
  <c r="J251"/>
  <c r="J245"/>
  <c r="BK227"/>
  <c r="BK225"/>
  <c r="J223"/>
  <c r="J219"/>
  <c r="BK216"/>
  <c r="BK193"/>
  <c r="BK181"/>
  <c r="J177"/>
  <c r="J173"/>
  <c r="J171"/>
  <c r="J169"/>
  <c r="J167"/>
  <c r="BK165"/>
  <c r="BK163"/>
  <c r="BK156"/>
  <c r="BK152"/>
  <c r="BK148"/>
  <c r="BK146"/>
  <c r="J146"/>
  <c r="BK560"/>
  <c r="J553"/>
  <c r="J537"/>
  <c r="J524"/>
  <c r="BK514"/>
  <c r="J502"/>
  <c r="J493"/>
  <c r="BK484"/>
  <c r="BK478"/>
  <c r="BK463"/>
  <c r="BK456"/>
  <c r="BK454"/>
  <c r="J448"/>
  <c r="BK445"/>
  <c r="J433"/>
  <c r="J427"/>
  <c r="BK422"/>
  <c r="BK419"/>
  <c r="J397"/>
  <c r="BK393"/>
  <c r="J387"/>
  <c r="BK379"/>
  <c r="BK374"/>
  <c r="J358"/>
  <c r="BK356"/>
  <c r="J345"/>
  <c r="J526"/>
  <c r="J523"/>
  <c r="BK519"/>
  <c r="J514"/>
  <c r="J509"/>
  <c r="BK502"/>
  <c r="BK487"/>
  <c r="J484"/>
  <c r="J463"/>
  <c r="BK461"/>
  <c r="J456"/>
  <c r="J453"/>
  <c r="BK440"/>
  <c r="J429"/>
  <c r="J417"/>
  <c r="J415"/>
  <c r="J413"/>
  <c r="BK395"/>
  <c r="J393"/>
  <c r="BK387"/>
  <c r="BK385"/>
  <c r="J383"/>
  <c r="J379"/>
  <c r="J372"/>
  <c r="BK370"/>
  <c r="J365"/>
  <c r="J362"/>
  <c r="BK358"/>
  <c r="J354"/>
  <c r="BK352"/>
  <c r="BK345"/>
  <c r="BK343"/>
  <c r="BK342"/>
  <c r="J339"/>
  <c r="BK334"/>
  <c r="BK332"/>
  <c r="J324"/>
  <c r="J320"/>
  <c r="BK318"/>
  <c r="J317"/>
  <c r="BK313"/>
  <c r="BK311"/>
  <c r="J310"/>
  <c r="BK306"/>
  <c r="BK298"/>
  <c r="J292"/>
  <c r="J286"/>
  <c r="BK284"/>
  <c r="J283"/>
  <c r="J279"/>
  <c r="J272"/>
  <c r="BK268"/>
  <c r="BK265"/>
  <c r="BK254"/>
  <c r="J252"/>
  <c r="BK251"/>
  <c r="BK250"/>
  <c r="J233"/>
  <c r="BK231"/>
  <c r="BK206"/>
  <c r="J204"/>
  <c r="BK202"/>
  <c r="J165"/>
  <c r="J163"/>
  <c r="J158"/>
  <c r="BK563"/>
  <c r="J548"/>
  <c r="BK542"/>
  <c r="BK534"/>
  <c r="BK526"/>
  <c r="BK524"/>
  <c r="BK523"/>
  <c r="BK521"/>
  <c r="BK516"/>
  <c r="J512"/>
  <c r="BK510"/>
  <c r="J506"/>
  <c r="J499"/>
  <c r="J487"/>
  <c r="J471"/>
  <c r="BK465"/>
  <c r="J454"/>
  <c r="BK448"/>
  <c r="BK436"/>
  <c r="BK433"/>
  <c r="J422"/>
  <c r="BK420"/>
  <c r="J419"/>
  <c r="BK415"/>
  <c r="BK409"/>
  <c r="BK405"/>
  <c r="BK401"/>
  <c r="BK397"/>
  <c r="J395"/>
  <c r="J391"/>
  <c r="J385"/>
  <c r="J381"/>
  <c r="J377"/>
  <c r="BK376"/>
  <c r="BK372"/>
  <c r="J370"/>
  <c r="BK363"/>
  <c r="BK362"/>
  <c r="J360"/>
  <c r="J356"/>
  <c r="J342"/>
  <c r="BK339"/>
  <c r="BK337"/>
  <c r="J335"/>
  <c r="BK324"/>
  <c r="BK322"/>
  <c r="BK317"/>
  <c r="J315"/>
  <c r="J313"/>
  <c r="J311"/>
  <c r="J306"/>
  <c r="BK300"/>
  <c r="J298"/>
  <c r="BK297"/>
  <c r="J288"/>
  <c r="J284"/>
  <c r="BK283"/>
  <c r="BK279"/>
  <c r="J276"/>
  <c r="J268"/>
  <c r="BK258"/>
  <c r="J254"/>
  <c r="BK252"/>
  <c r="J250"/>
  <c r="BK245"/>
  <c r="BK233"/>
  <c r="J231"/>
  <c r="J227"/>
  <c r="J225"/>
  <c r="BK223"/>
  <c r="BK219"/>
  <c r="J216"/>
  <c r="J206"/>
  <c r="BK204"/>
  <c r="J202"/>
  <c r="J193"/>
  <c r="J181"/>
  <c r="BK177"/>
  <c r="BK173"/>
  <c r="BK171"/>
  <c r="BK169"/>
  <c r="BK167"/>
  <c r="BK158"/>
  <c r="J156"/>
  <c r="J152"/>
  <c r="J148"/>
  <c i="1" r="AS94"/>
  <c i="2" l="1" r="P299"/>
  <c r="BK162"/>
  <c r="J162"/>
  <c r="J99"/>
  <c r="R162"/>
  <c r="P215"/>
  <c r="BK249"/>
  <c r="J249"/>
  <c r="J101"/>
  <c r="R249"/>
  <c r="T267"/>
  <c r="T285"/>
  <c r="T299"/>
  <c r="R312"/>
  <c r="P319"/>
  <c r="BK336"/>
  <c r="J336"/>
  <c r="J109"/>
  <c r="T336"/>
  <c r="P344"/>
  <c r="P369"/>
  <c r="P378"/>
  <c r="BK421"/>
  <c r="J421"/>
  <c r="J114"/>
  <c r="T421"/>
  <c r="P460"/>
  <c r="BK145"/>
  <c r="R145"/>
  <c r="T145"/>
  <c r="T162"/>
  <c r="T215"/>
  <c r="P249"/>
  <c r="BK267"/>
  <c r="R267"/>
  <c r="P285"/>
  <c r="BK299"/>
  <c r="J299"/>
  <c r="J106"/>
  <c r="BK312"/>
  <c r="J312"/>
  <c r="J107"/>
  <c r="BK319"/>
  <c r="J319"/>
  <c r="J108"/>
  <c r="R319"/>
  <c r="P336"/>
  <c r="R336"/>
  <c r="R344"/>
  <c r="BK369"/>
  <c r="J369"/>
  <c r="J112"/>
  <c r="BK378"/>
  <c r="J378"/>
  <c r="J113"/>
  <c r="T378"/>
  <c r="P421"/>
  <c r="R460"/>
  <c r="BK511"/>
  <c r="J511"/>
  <c r="J117"/>
  <c r="R511"/>
  <c r="BK525"/>
  <c r="J525"/>
  <c r="J118"/>
  <c r="BK536"/>
  <c r="J536"/>
  <c r="J119"/>
  <c r="R536"/>
  <c r="P145"/>
  <c r="P162"/>
  <c r="BK215"/>
  <c r="J215"/>
  <c r="J100"/>
  <c r="R215"/>
  <c r="T249"/>
  <c r="P267"/>
  <c r="BK285"/>
  <c r="J285"/>
  <c r="J105"/>
  <c r="R285"/>
  <c r="R299"/>
  <c r="P312"/>
  <c r="T312"/>
  <c r="T319"/>
  <c r="BK344"/>
  <c r="J344"/>
  <c r="J110"/>
  <c r="T344"/>
  <c r="R369"/>
  <c r="T369"/>
  <c r="R378"/>
  <c r="R421"/>
  <c r="BK460"/>
  <c r="J460"/>
  <c r="J116"/>
  <c r="T460"/>
  <c r="P511"/>
  <c r="T511"/>
  <c r="P525"/>
  <c r="R525"/>
  <c r="T525"/>
  <c r="P536"/>
  <c r="T536"/>
  <c r="BK565"/>
  <c r="J565"/>
  <c r="J123"/>
  <c r="E85"/>
  <c r="J91"/>
  <c r="J92"/>
  <c r="J137"/>
  <c r="F140"/>
  <c r="BF146"/>
  <c r="BF163"/>
  <c r="BF202"/>
  <c r="BF250"/>
  <c r="BF258"/>
  <c r="BF268"/>
  <c r="BF284"/>
  <c r="BF288"/>
  <c r="BF298"/>
  <c r="BF306"/>
  <c r="BF311"/>
  <c r="BF317"/>
  <c r="BF318"/>
  <c r="BF332"/>
  <c r="BF342"/>
  <c r="BF345"/>
  <c r="BF354"/>
  <c r="BF360"/>
  <c r="BF362"/>
  <c r="BF365"/>
  <c r="BF377"/>
  <c r="BF381"/>
  <c r="BF383"/>
  <c r="BF387"/>
  <c r="BF393"/>
  <c r="BF417"/>
  <c r="BF420"/>
  <c r="BF453"/>
  <c r="BF456"/>
  <c r="BF463"/>
  <c r="BF465"/>
  <c r="BF478"/>
  <c r="BF502"/>
  <c r="BF506"/>
  <c r="BF510"/>
  <c r="BF512"/>
  <c r="BF524"/>
  <c r="BF542"/>
  <c r="BF548"/>
  <c r="BF563"/>
  <c r="BF165"/>
  <c r="BF167"/>
  <c r="BF169"/>
  <c r="BF171"/>
  <c r="BF173"/>
  <c r="BF181"/>
  <c r="BF216"/>
  <c r="BF219"/>
  <c r="BF223"/>
  <c r="BF225"/>
  <c r="BF227"/>
  <c r="BF233"/>
  <c r="BF254"/>
  <c r="BF272"/>
  <c r="BF286"/>
  <c r="BF292"/>
  <c r="BF320"/>
  <c r="BF324"/>
  <c r="BF334"/>
  <c r="BF343"/>
  <c r="BF356"/>
  <c r="BF363"/>
  <c r="BF370"/>
  <c r="BF413"/>
  <c r="BF422"/>
  <c r="BF454"/>
  <c r="BF461"/>
  <c r="BF484"/>
  <c r="BF499"/>
  <c r="BF514"/>
  <c r="BF521"/>
  <c r="BK264"/>
  <c r="J264"/>
  <c r="J102"/>
  <c r="BK364"/>
  <c r="J364"/>
  <c r="J111"/>
  <c r="BF385"/>
  <c r="BF391"/>
  <c r="BF395"/>
  <c r="BF409"/>
  <c r="BF429"/>
  <c r="BF436"/>
  <c r="BF445"/>
  <c r="BF523"/>
  <c r="BF526"/>
  <c r="BF560"/>
  <c r="BK455"/>
  <c r="J455"/>
  <c r="J115"/>
  <c r="BF148"/>
  <c r="BF152"/>
  <c r="BF156"/>
  <c r="BF158"/>
  <c r="BF177"/>
  <c r="BF193"/>
  <c r="BF204"/>
  <c r="BF206"/>
  <c r="BF231"/>
  <c r="BF245"/>
  <c r="BF251"/>
  <c r="BF252"/>
  <c r="BF265"/>
  <c r="BF276"/>
  <c r="BF279"/>
  <c r="BF283"/>
  <c r="BF297"/>
  <c r="BF300"/>
  <c r="BF310"/>
  <c r="BF313"/>
  <c r="BF315"/>
  <c r="BF322"/>
  <c r="BF335"/>
  <c r="BF337"/>
  <c r="BF339"/>
  <c r="BF352"/>
  <c r="BF358"/>
  <c r="BF372"/>
  <c r="BF374"/>
  <c r="BF376"/>
  <c r="BF379"/>
  <c r="BF397"/>
  <c r="BF401"/>
  <c r="BF405"/>
  <c r="BF415"/>
  <c r="BF419"/>
  <c r="BF427"/>
  <c r="BF433"/>
  <c r="BF440"/>
  <c r="BF448"/>
  <c r="BF471"/>
  <c r="BF487"/>
  <c r="BF493"/>
  <c r="BF509"/>
  <c r="BF516"/>
  <c r="BF519"/>
  <c r="BF534"/>
  <c r="BF537"/>
  <c r="BF553"/>
  <c r="BK559"/>
  <c r="J559"/>
  <c r="J121"/>
  <c r="BK562"/>
  <c r="J562"/>
  <c r="J122"/>
  <c r="F35"/>
  <c i="1" r="BB95"/>
  <c r="BB94"/>
  <c r="W31"/>
  <c i="2" r="J33"/>
  <c i="1" r="AV95"/>
  <c i="2" r="F33"/>
  <c i="1" r="AZ95"/>
  <c r="AZ94"/>
  <c r="W29"/>
  <c i="2" r="F36"/>
  <c i="1" r="BC95"/>
  <c r="BC94"/>
  <c r="W32"/>
  <c i="2" r="F37"/>
  <c i="1" r="BD95"/>
  <c r="BD94"/>
  <c r="W33"/>
  <c i="2" l="1" r="T266"/>
  <c r="P266"/>
  <c r="P144"/>
  <c r="P143"/>
  <c i="1" r="AU95"/>
  <c i="2" r="BK266"/>
  <c r="J266"/>
  <c r="J103"/>
  <c r="T144"/>
  <c r="T143"/>
  <c r="BK144"/>
  <c r="R266"/>
  <c r="R144"/>
  <c r="J145"/>
  <c r="J98"/>
  <c r="J267"/>
  <c r="J104"/>
  <c r="BK558"/>
  <c r="J558"/>
  <c r="J120"/>
  <c i="1" r="AY94"/>
  <c r="AU94"/>
  <c r="AV94"/>
  <c r="AK29"/>
  <c r="AX94"/>
  <c i="2" r="F34"/>
  <c i="1" r="BA95"/>
  <c r="BA94"/>
  <c r="W30"/>
  <c i="2" r="J34"/>
  <c i="1" r="AW95"/>
  <c r="AT95"/>
  <c i="2" l="1" r="R143"/>
  <c r="BK143"/>
  <c r="J143"/>
  <c r="J144"/>
  <c r="J97"/>
  <c r="J30"/>
  <c i="1" r="AG95"/>
  <c r="AG94"/>
  <c r="AK26"/>
  <c r="AW94"/>
  <c r="AK30"/>
  <c l="1" r="AN95"/>
  <c i="2" r="J39"/>
  <c r="J96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<sst xmlns="http://schemas.openxmlformats.org/spreadsheetml/2006/main">
  <si>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</si>
  <si>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</si>
  <si>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</si>
  <si>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</si>
  <si>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</si>
  <si>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{0747293e-b4d5-4645-8488-02d51eb6f79b}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</si>
  <si>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</si>
  <si>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</si>
  <si>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</si>
  <si>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</si>
  <si>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</si>
  <si>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</si>
  <si>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</si>
  <si>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</si>
  <si>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</si>
  <si>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</si>
  <si>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</si>
  <si>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11_210401</t>
  </si>
  <si>
    <t>KSO:</t>
  </si>
  <si>
    <t>CC-CZ:</t>
  </si>
  <si>
    <t>Místo:</t>
  </si>
  <si>
    <t>Jáchymovská 1, Ostrov 363 01</t>
  </si>
  <si>
    <t>Datum:</t>
  </si>
  <si>
    <t>23. 8. 2021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</si>
  <si>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</si>
  <si>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</si>
  <si>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</si>
  <si>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</si>
  <si>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</si>
  <si>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</si>
  <si>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</si>
  <si>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</si>
  <si>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</si>
  <si>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</si>
  <si>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</si>
  <si>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</si>
  <si>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</si>
  <si>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</si>
  <si>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</si>
  <si>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</si>
  <si>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</si>
  <si>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</si>
  <si>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</si>
  <si>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</si>
  <si>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</si>
  <si>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</si>
  <si>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</si>
  <si>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</si>
  <si>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</si>
  <si>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</si>
  <si>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</si>
  <si>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</si>
  <si>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</si>
  <si>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</si>
  <si>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</si>
  <si>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</si>
  <si>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</si>
  <si>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</si>
  <si>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</si>
  <si>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</si>
  <si>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</si>
  <si>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</si>
  <si>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</si>
  <si>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</si>
  <si>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</si>
  <si>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</si>
  <si>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</si>
  <si>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</si>
  <si>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</si>
  <si>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</si>
  <si>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</si>
  <si>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</si>
  <si>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</si>
  <si>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</si>
  <si>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</si>
  <si>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</si>
  <si>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</si>
  <si>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</si>
  <si>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</si>
  <si>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</si>
  <si>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</si>
  <si>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</si>
  <si>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</si>
  <si>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Brigádnická 1035/54</t>
  </si>
  <si>
    <t>Udržovací práce bytu č. 54</t>
  </si>
  <si>
    <t>STA</t>
  </si>
  <si>
    <t>1</t>
  </si>
  <si>
    <t>{191f57c9-5047-47a9-831e-463da8fa03bb}</t>
  </si>
  <si>
    <t>PO</t>
  </si>
  <si>
    <t>Plocha obkladu</t>
  </si>
  <si>
    <t>m2</t>
  </si>
  <si>
    <t>16,4</t>
  </si>
  <si>
    <t>3</t>
  </si>
  <si>
    <t>PP</t>
  </si>
  <si>
    <t>Plocha podlahy</t>
  </si>
  <si>
    <t>64,12</t>
  </si>
  <si>
    <t>KRYCÍ LIST SOUPISU PRACÍ</t>
  </si>
  <si>
    <t>PS</t>
  </si>
  <si>
    <t>Plocha stěn</t>
  </si>
  <si>
    <t>178,048</t>
  </si>
  <si>
    <t>Objekt:</t>
  </si>
  <si>
    <t>Brigádnická 1035/54 - Udržovací práce bytu č. 54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</si>
  <si>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</si>
  <si>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</si>
  <si>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</si>
  <si>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</si>
  <si>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</si>
  <si>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</si>
  <si>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</si>
  <si>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</si>
  <si>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</si>
  <si>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</si>
  <si>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</si>
  <si>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</si>
  <si>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</si>
  <si>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</si>
  <si>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</si>
  <si>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</si>
  <si>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</si>
  <si>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</si>
  <si>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</si>
  <si>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</si>
  <si>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</si>
  <si>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</si>
  <si>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</si>
  <si>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</si>
  <si>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</si>
  <si>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</si>
  <si>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</si>
  <si>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</si>
  <si>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</si>
  <si>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</si>
  <si>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</si>
  <si>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</si>
  <si>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</si>
  <si>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</si>
  <si>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</si>
  <si>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</si>
  <si>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</si>
  <si>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</si>
  <si>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</si>
  <si>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</si>
  <si>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</si>
  <si>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</si>
  <si>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</si>
  <si>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</si>
  <si>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</si>
  <si>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</si>
  <si>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</si>
  <si>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</si>
  <si>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</si>
  <si>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</si>
  <si>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317142420</t>
  </si>
  <si>
    <t>Překlad nenosný pórobetonový š 100 mm v do 250 mm na tenkovrstvou maltu dl do 1000 mm</t>
  </si>
  <si>
    <t>kus</t>
  </si>
  <si>
    <t>4</t>
  </si>
  <si>
    <t>2</t>
  </si>
  <si>
    <t>495876601</t>
  </si>
  <si>
    <t>VV</t>
  </si>
  <si>
    <t>"koupelna" 1</t>
  </si>
  <si>
    <t>340271025</t>
  </si>
  <si>
    <t>Zazdívka otvorů v příčkách nebo stěnách plochy do 4 m2 tvárnicemi pórobetonovými tl 100 mm</t>
  </si>
  <si>
    <t>621276444</t>
  </si>
  <si>
    <t>"ob.pokoj x kuchyň" 2,1*1,2</t>
  </si>
  <si>
    <t>"pro rozvody - odhad" 1,2*2,5</t>
  </si>
  <si>
    <t>Součet</t>
  </si>
  <si>
    <t>342272225</t>
  </si>
  <si>
    <t>Příčka z pórobetonových hladkých tvárnic na tenkovrstvou maltu tl 100 mm</t>
  </si>
  <si>
    <t>417173160</t>
  </si>
  <si>
    <t>"koupelna"</t>
  </si>
  <si>
    <t>2,5*(1,8+0,1+0,4+1,8)-(0,6*2,0)</t>
  </si>
  <si>
    <t>346244352</t>
  </si>
  <si>
    <t>Obezdívka koupelnových van ploch rovných tl 50 mm z pórobetonových přesných tvárnic</t>
  </si>
  <si>
    <t>1579708587</t>
  </si>
  <si>
    <t>"koupelna " 0,6*(0,7+1,8+0,7+1,8)</t>
  </si>
  <si>
    <t>5</t>
  </si>
  <si>
    <t>349231811</t>
  </si>
  <si>
    <t>Přizdívka ostění s ozubem z cihel tl do 150 mm</t>
  </si>
  <si>
    <t>-622552772</t>
  </si>
  <si>
    <t>"1kř. 60" (2,0*0,1+0,1*0,8)*2</t>
  </si>
  <si>
    <t>"1kř. 80" (2,0*0,1+0,1*1,0)*3</t>
  </si>
  <si>
    <t>6</t>
  </si>
  <si>
    <t>Úpravy povrchů, podlahy a osazování výplní</t>
  </si>
  <si>
    <t>611131121</t>
  </si>
  <si>
    <t>Penetrační disperzní nátěr vnitřních stropů nanášený ručně</t>
  </si>
  <si>
    <t>1948952929</t>
  </si>
  <si>
    <t>7</t>
  </si>
  <si>
    <t>611142001</t>
  </si>
  <si>
    <t>Potažení vnitřních stropů sklovláknitým pletivem vtlačeným do tenkovrstvé hmoty</t>
  </si>
  <si>
    <t>-856862500</t>
  </si>
  <si>
    <t>8</t>
  </si>
  <si>
    <t>611311131</t>
  </si>
  <si>
    <t>Potažení vnitřních rovných stropů vápenným štukem tloušťky do 3 mm</t>
  </si>
  <si>
    <t>-1036241073</t>
  </si>
  <si>
    <t>9</t>
  </si>
  <si>
    <t>612131121</t>
  </si>
  <si>
    <t>Penetrační disperzní nátěr vnitřních stěn nanášený ručně</t>
  </si>
  <si>
    <t>1719156461</t>
  </si>
  <si>
    <t>10</t>
  </si>
  <si>
    <t>612142001</t>
  </si>
  <si>
    <t>Potažení vnitřních stěn sklovláknitým pletivem vtlačeným do tenkovrstvé hmoty</t>
  </si>
  <si>
    <t>-411333454</t>
  </si>
  <si>
    <t>11</t>
  </si>
  <si>
    <t>612311131</t>
  </si>
  <si>
    <t>Potažení vnitřních stěn vápenným štukem tloušťky do 3 mm</t>
  </si>
  <si>
    <t>1561964415</t>
  </si>
  <si>
    <t>-PO</t>
  </si>
  <si>
    <t>12</t>
  </si>
  <si>
    <t>612321121</t>
  </si>
  <si>
    <t>Vápenocementová omítka hladká jednovrstvá vnitřních stěn nanášená ručně</t>
  </si>
  <si>
    <t>764612471</t>
  </si>
  <si>
    <t>"wc, okno neodečteno, výměra se použije na ostění okna"</t>
  </si>
  <si>
    <t>2,5*(1,8+1,8)</t>
  </si>
  <si>
    <t>13</t>
  </si>
  <si>
    <t>612325111</t>
  </si>
  <si>
    <t>Vápenocementová hladká omítka rýh ve stěnách šířky do 150 mm</t>
  </si>
  <si>
    <t>-1984509671</t>
  </si>
  <si>
    <t>"rozvody 721 - odhad"</t>
  </si>
  <si>
    <t>"kuchyň" 2,0*0,1</t>
  </si>
  <si>
    <t>"komora" 1,0*0,1</t>
  </si>
  <si>
    <t>"wc" 1,0*0,1</t>
  </si>
  <si>
    <t>Mezisoučet</t>
  </si>
  <si>
    <t>14</t>
  </si>
  <si>
    <t>619991011</t>
  </si>
  <si>
    <t>Obalení konstrukcí a prvků fólií přilepenou lepící páskou</t>
  </si>
  <si>
    <t>-712649842</t>
  </si>
  <si>
    <t>"chodba" 0,8*2,1</t>
  </si>
  <si>
    <t>"WC" 0,55*1,45</t>
  </si>
  <si>
    <t>"komora" 0,55*1,45</t>
  </si>
  <si>
    <t>"kuchyň" 1,3*1,45</t>
  </si>
  <si>
    <t>"ob.pokoj" 1,8*1,45</t>
  </si>
  <si>
    <t xml:space="preserve">"pokoj"  1,0*1,45+0,8*2,1</t>
  </si>
  <si>
    <t>"pokoj" 1,8*1,45</t>
  </si>
  <si>
    <t>632441114</t>
  </si>
  <si>
    <t>Potěr anhydritový samonivelační tl do 50 mm ze suchých směsí</t>
  </si>
  <si>
    <t>1001241250</t>
  </si>
  <si>
    <t>16</t>
  </si>
  <si>
    <t>632481213</t>
  </si>
  <si>
    <t>Separační vrstva z PE fólie</t>
  </si>
  <si>
    <t>-271867597</t>
  </si>
  <si>
    <t>17</t>
  </si>
  <si>
    <t>634112113</t>
  </si>
  <si>
    <t>Obvodová dilatace podlahovým páskem z pěnového PE mezi stěnou a mazaninou nebo potěrem v 80 mm</t>
  </si>
  <si>
    <t>m</t>
  </si>
  <si>
    <t>-1729752197</t>
  </si>
  <si>
    <t>"kuchyň" (4,2+4,2+2,6+,26)</t>
  </si>
  <si>
    <t>"ob.pokoj" (4,8+4,8+4,6+4,6)</t>
  </si>
  <si>
    <t>"pokoj" (4,8+4,8+3,4+3,4)</t>
  </si>
  <si>
    <t>"chodba" (4,2+4,2+3,6+3,6)</t>
  </si>
  <si>
    <t>"komora" (1,0+1,0+1,0+1,0)</t>
  </si>
  <si>
    <t>"WC" (1,15+1,15+1,2+1,2)</t>
  </si>
  <si>
    <t>"koupelna" (2,2+2,2+1,8+1,8)</t>
  </si>
  <si>
    <t>Ostatní konstrukce a práce, bourání</t>
  </si>
  <si>
    <t>18</t>
  </si>
  <si>
    <t>952901111</t>
  </si>
  <si>
    <t>Vyčištění budov bytové a občanské výstavby při výšce podlaží do 4 m</t>
  </si>
  <si>
    <t>-1252578454</t>
  </si>
  <si>
    <t>19</t>
  </si>
  <si>
    <t>962031132</t>
  </si>
  <si>
    <t>Bourání příček z cihel pálených na MVC tl do 100 mm</t>
  </si>
  <si>
    <t>-1327593084</t>
  </si>
  <si>
    <t>"koupelna přizdívka" 1,2*1,0</t>
  </si>
  <si>
    <t>"roh koupelny" 2,5*(1,8+1,8+0,1+0,4)</t>
  </si>
  <si>
    <t>20</t>
  </si>
  <si>
    <t>965042141</t>
  </si>
  <si>
    <t>Bourání podkladů pod dlažby nebo mazanin betonových nebo z litého asfaltu tl do 100 mm pl přes 4 m2</t>
  </si>
  <si>
    <t>m3</t>
  </si>
  <si>
    <t>1005007441</t>
  </si>
  <si>
    <t>PP*0,05</t>
  </si>
  <si>
    <t>968062244</t>
  </si>
  <si>
    <t>Vybourání dřevěných rámů oken jednoduchých včetně křídel pl do 1 m2</t>
  </si>
  <si>
    <t>-39848209</t>
  </si>
  <si>
    <t>"koupelna x WC" 0,3*0,6</t>
  </si>
  <si>
    <t>22</t>
  </si>
  <si>
    <t>968072455</t>
  </si>
  <si>
    <t>Vybourání kovových dveřních zárubní pl do 2 m2</t>
  </si>
  <si>
    <t>-161554199</t>
  </si>
  <si>
    <t>0,6*2,0*3</t>
  </si>
  <si>
    <t>0,8*2,0*4</t>
  </si>
  <si>
    <t>23</t>
  </si>
  <si>
    <t>971033631</t>
  </si>
  <si>
    <t>Vybourání otvorů ve zdivu cihelném pl do 4 m2 na MVC nebo MV tl do 150 mm</t>
  </si>
  <si>
    <t>1626370684</t>
  </si>
  <si>
    <t>24</t>
  </si>
  <si>
    <t>974031132</t>
  </si>
  <si>
    <t>Vysekání rýh ve zdivu cihelném hl do 50 mm š do 70 mm</t>
  </si>
  <si>
    <t>-904912645</t>
  </si>
  <si>
    <t>"kuchyň" 2,0</t>
  </si>
  <si>
    <t>"komora" 1,0</t>
  </si>
  <si>
    <t>"wc" 1,0</t>
  </si>
  <si>
    <t>"rozvody 722 - odhad"</t>
  </si>
  <si>
    <t>25</t>
  </si>
  <si>
    <t>978013191</t>
  </si>
  <si>
    <t>Otlučení (osekání) vnitřní vápenné nebo vápenocementové omítky stěn v rozsahu do 100 %</t>
  </si>
  <si>
    <t>775352180</t>
  </si>
  <si>
    <t>997</t>
  </si>
  <si>
    <t>Přesun sutě</t>
  </si>
  <si>
    <t>26</t>
  </si>
  <si>
    <t>997013212</t>
  </si>
  <si>
    <t>Vnitrostaveništní doprava suti a vybouraných hmot pro budovy v do 9 m ručně</t>
  </si>
  <si>
    <t>t</t>
  </si>
  <si>
    <t>-100434210</t>
  </si>
  <si>
    <t>27</t>
  </si>
  <si>
    <t>997013511</t>
  </si>
  <si>
    <t>Odvoz suti a vybouraných hmot z meziskládky na skládku do 1 km s naložením a se složením</t>
  </si>
  <si>
    <t>-491410421</t>
  </si>
  <si>
    <t>28</t>
  </si>
  <si>
    <t>997013509</t>
  </si>
  <si>
    <t>Příplatek k odvozu suti a vybouraných hmot na skládku ZKD 1 km přes 1 km</t>
  </si>
  <si>
    <t>-843144453</t>
  </si>
  <si>
    <t>18,62*5 'Přepočtené koeficientem množství</t>
  </si>
  <si>
    <t>29</t>
  </si>
  <si>
    <t>997013631</t>
  </si>
  <si>
    <t>Poplatek za uložení na skládce (skládkovné) stavebního odpadu směsného kód odpadu 17 09 04</t>
  </si>
  <si>
    <t>1347357005</t>
  </si>
  <si>
    <t>18,620</t>
  </si>
  <si>
    <t>-1,817</t>
  </si>
  <si>
    <t>30</t>
  </si>
  <si>
    <t>997013811</t>
  </si>
  <si>
    <t>Poplatek za uložení na skládce (skládkovné) stavebního odpadu dřevěného kód odpadu 17 02 01</t>
  </si>
  <si>
    <t>-583505061</t>
  </si>
  <si>
    <t>"9" 0,007</t>
  </si>
  <si>
    <t>"762" 0,691</t>
  </si>
  <si>
    <t>"766" 0,159</t>
  </si>
  <si>
    <t>"775" 0,960</t>
  </si>
  <si>
    <t>998</t>
  </si>
  <si>
    <t>Přesun hmot</t>
  </si>
  <si>
    <t>31</t>
  </si>
  <si>
    <t>998018002</t>
  </si>
  <si>
    <t>Přesun hmot ruční pro budovy v do 12 m</t>
  </si>
  <si>
    <t>-877393022</t>
  </si>
  <si>
    <t>PSV</t>
  </si>
  <si>
    <t>Práce a dodávky PSV</t>
  </si>
  <si>
    <t>713</t>
  </si>
  <si>
    <t>Izolace tepelné</t>
  </si>
  <si>
    <t>32</t>
  </si>
  <si>
    <t>713120811</t>
  </si>
  <si>
    <t>Odstranění tepelné izolace podlah volně kladené z vláknitých materiálů suchých tl do 100 mm</t>
  </si>
  <si>
    <t>-1823022375</t>
  </si>
  <si>
    <t>"ob.pokoj" (4,8*4,6)</t>
  </si>
  <si>
    <t>"pokoj" (4,8*3,4)</t>
  </si>
  <si>
    <t>33</t>
  </si>
  <si>
    <t>713121111</t>
  </si>
  <si>
    <t>Montáž izolace tepelné podlah volně kladenými rohožemi, pásy, dílci, deskami 1 vrstva</t>
  </si>
  <si>
    <t>4240600</t>
  </si>
  <si>
    <t>34</t>
  </si>
  <si>
    <t>M</t>
  </si>
  <si>
    <t>ISV.8591057520112</t>
  </si>
  <si>
    <t>Isover EPS 100 - 100mm, λD = 0,037 (W·m-1·K-1),1000x500x100mm, stabilizované desky pro tepelné izolace konstrukcí s běžnými požadavky na zatížení, např. ploché střechy, podlahy apod. Trvalá zatížitelnost v tlaku max. 2000kg/m2 při def. &lt; 2%.</t>
  </si>
  <si>
    <t>1469215843</t>
  </si>
  <si>
    <t>38,4</t>
  </si>
  <si>
    <t>38,4*1,05 'Přepočtené koeficientem množství</t>
  </si>
  <si>
    <t>35</t>
  </si>
  <si>
    <t>713190813</t>
  </si>
  <si>
    <t>Odstranění tepelné izolace škvárového lože tloušťky do 150 mm</t>
  </si>
  <si>
    <t>1816220182</t>
  </si>
  <si>
    <t>36</t>
  </si>
  <si>
    <t>998713102</t>
  </si>
  <si>
    <t>Přesun hmot tonážní pro izolace tepelné v objektech v do 12 m</t>
  </si>
  <si>
    <t>-1235183544</t>
  </si>
  <si>
    <t>37</t>
  </si>
  <si>
    <t>998713181</t>
  </si>
  <si>
    <t>Příplatek k přesunu hmot tonážní 713 prováděný bez použití mechanizace</t>
  </si>
  <si>
    <t>1929763195</t>
  </si>
  <si>
    <t>721</t>
  </si>
  <si>
    <t>Zdravotechnika - vnitřní kanalizace</t>
  </si>
  <si>
    <t>38</t>
  </si>
  <si>
    <t>72100001R</t>
  </si>
  <si>
    <t>Napojení na stávající rozvod kanalizace</t>
  </si>
  <si>
    <t>kpt.</t>
  </si>
  <si>
    <t>1229915823</t>
  </si>
  <si>
    <t>39</t>
  </si>
  <si>
    <t>721173706</t>
  </si>
  <si>
    <t>Potrubí kanalizační z PE odpadní DN 100</t>
  </si>
  <si>
    <t>-1676188457</t>
  </si>
  <si>
    <t>"odhad"</t>
  </si>
  <si>
    <t>"WC" 1</t>
  </si>
  <si>
    <t>40</t>
  </si>
  <si>
    <t>721173723</t>
  </si>
  <si>
    <t>Potrubí kanalizační z PE připojovací DN 50</t>
  </si>
  <si>
    <t>-898046946</t>
  </si>
  <si>
    <t>41</t>
  </si>
  <si>
    <t>998721102</t>
  </si>
  <si>
    <t>Přesun hmot tonážní pro vnitřní kanalizace v objektech v do 12 m</t>
  </si>
  <si>
    <t>-639302476</t>
  </si>
  <si>
    <t>42</t>
  </si>
  <si>
    <t>998721181</t>
  </si>
  <si>
    <t>Příplatek k přesunu hmot tonážní 721 prováděný bez použití mechanizace</t>
  </si>
  <si>
    <t>-606114964</t>
  </si>
  <si>
    <t>722</t>
  </si>
  <si>
    <t>Zdravotechnika - vnitřní vodovod</t>
  </si>
  <si>
    <t>43</t>
  </si>
  <si>
    <t>722174002</t>
  </si>
  <si>
    <t>Potrubí vodovodní plastové PPR svar polyfuze PN 16 D 20 x 2,8 mm</t>
  </si>
  <si>
    <t>651267488</t>
  </si>
  <si>
    <t>"kuchyň" 2,0*2</t>
  </si>
  <si>
    <t>"komora" 1,0*2</t>
  </si>
  <si>
    <t>44</t>
  </si>
  <si>
    <t>722240101</t>
  </si>
  <si>
    <t>Ventily plastové PPR přímé DN 20</t>
  </si>
  <si>
    <t>1604700104</t>
  </si>
  <si>
    <t>"koupelna" 2</t>
  </si>
  <si>
    <t>"chodba" 1</t>
  </si>
  <si>
    <t>45</t>
  </si>
  <si>
    <t>998722102</t>
  </si>
  <si>
    <t>Přesun hmot tonážní pro vnitřní vodovod v objektech v do 12 m</t>
  </si>
  <si>
    <t>1090279479</t>
  </si>
  <si>
    <t>46</t>
  </si>
  <si>
    <t>998722181</t>
  </si>
  <si>
    <t>Příplatek k přesunu hmot tonážní 722 prováděný bez použití mechanizace</t>
  </si>
  <si>
    <t>-2145603973</t>
  </si>
  <si>
    <t>725</t>
  </si>
  <si>
    <t>Zdravotechnika - zařizovací předměty</t>
  </si>
  <si>
    <t>47</t>
  </si>
  <si>
    <t>725110811</t>
  </si>
  <si>
    <t>Demontáž klozetů splachovací s nádrží</t>
  </si>
  <si>
    <t>soubor</t>
  </si>
  <si>
    <t>1734967039</t>
  </si>
  <si>
    <t>48</t>
  </si>
  <si>
    <t>725112171</t>
  </si>
  <si>
    <t>Kombi klozet s hlubokým splachováním odpad vodorovný</t>
  </si>
  <si>
    <t>-1814474777</t>
  </si>
  <si>
    <t>49</t>
  </si>
  <si>
    <t>998725102</t>
  </si>
  <si>
    <t>Přesun hmot tonážní pro zařizovací předměty v objektech v do 12 m</t>
  </si>
  <si>
    <t>-1072899982</t>
  </si>
  <si>
    <t>50</t>
  </si>
  <si>
    <t>998725181</t>
  </si>
  <si>
    <t>Příplatek k přesunu hmot tonážní 725 prováděný bez použití mechanizace</t>
  </si>
  <si>
    <t>338820582</t>
  </si>
  <si>
    <t>733</t>
  </si>
  <si>
    <t>Ústřední vytápění - rozvodné potrubí</t>
  </si>
  <si>
    <t>51</t>
  </si>
  <si>
    <t>73300001R</t>
  </si>
  <si>
    <t>Vypouštění a napouštění stoupaček</t>
  </si>
  <si>
    <t>970620105</t>
  </si>
  <si>
    <t>52</t>
  </si>
  <si>
    <t>73300002R</t>
  </si>
  <si>
    <t>Úprava rozvodů topení v koupelně a WC</t>
  </si>
  <si>
    <t>-1355923896</t>
  </si>
  <si>
    <t>53</t>
  </si>
  <si>
    <t>733110803</t>
  </si>
  <si>
    <t>Demontáž potrubí ocelového závitového do DN 15</t>
  </si>
  <si>
    <t>-1499410551</t>
  </si>
  <si>
    <t>"pro trubky topení"</t>
  </si>
  <si>
    <t>1,2</t>
  </si>
  <si>
    <t>1,2+1,2+2,5+2,5</t>
  </si>
  <si>
    <t>1,25+1,25</t>
  </si>
  <si>
    <t>54</t>
  </si>
  <si>
    <t>733222102</t>
  </si>
  <si>
    <t>Potrubí měděné polotvrdé spojované měkkým pájením D 15x1</t>
  </si>
  <si>
    <t>1187349822</t>
  </si>
  <si>
    <t>19,7</t>
  </si>
  <si>
    <t>55</t>
  </si>
  <si>
    <t>998733102</t>
  </si>
  <si>
    <t>Přesun hmot tonážní pro rozvody potrubí v objektech v do 12 m</t>
  </si>
  <si>
    <t>-2047219724</t>
  </si>
  <si>
    <t>56</t>
  </si>
  <si>
    <t>998733181</t>
  </si>
  <si>
    <t>Příplatek k přesunu hmot tonážní 733 prováděný bez použití mechanizace</t>
  </si>
  <si>
    <t>-1742802560</t>
  </si>
  <si>
    <t>734</t>
  </si>
  <si>
    <t>Ústřední vytápění - armatury</t>
  </si>
  <si>
    <t>57</t>
  </si>
  <si>
    <t>73400001R</t>
  </si>
  <si>
    <t>Řezání závitů do G 1"</t>
  </si>
  <si>
    <t>1047850686</t>
  </si>
  <si>
    <t>2*4</t>
  </si>
  <si>
    <t>58</t>
  </si>
  <si>
    <t>734222801</t>
  </si>
  <si>
    <t>Ventil závitový termostatický rohový G 3/8 PN 16 do 110°C s ruční hlavou chromovaný</t>
  </si>
  <si>
    <t>65249994</t>
  </si>
  <si>
    <t>59</t>
  </si>
  <si>
    <t>998734102</t>
  </si>
  <si>
    <t>Přesun hmot tonážní pro armatury v objektech v do 12 m</t>
  </si>
  <si>
    <t>-1573308956</t>
  </si>
  <si>
    <t>60</t>
  </si>
  <si>
    <t>998734181</t>
  </si>
  <si>
    <t>Příplatek k přesunu hmot tonážní 734 prováděný bez použití mechanizace</t>
  </si>
  <si>
    <t>-2137298094</t>
  </si>
  <si>
    <t>735</t>
  </si>
  <si>
    <t>Ústřední vytápění - otopná tělesa</t>
  </si>
  <si>
    <t>61</t>
  </si>
  <si>
    <t>735111810</t>
  </si>
  <si>
    <t>Demontáž otopného tělesa litinového článkového</t>
  </si>
  <si>
    <t>1936787806</t>
  </si>
  <si>
    <t>0,6*0,8</t>
  </si>
  <si>
    <t>0,6*1,2</t>
  </si>
  <si>
    <t>0,5*0,6</t>
  </si>
  <si>
    <t>1,2*0,3</t>
  </si>
  <si>
    <t>62</t>
  </si>
  <si>
    <t>735151173</t>
  </si>
  <si>
    <t>Otopné těleso panelové jednodeskové bez přídavné přestupní plochy výška/délka 600/600 mm výkon 362 W</t>
  </si>
  <si>
    <t>994220663</t>
  </si>
  <si>
    <t>63</t>
  </si>
  <si>
    <t>735151372</t>
  </si>
  <si>
    <t>Otopné těleso panelové dvoudeskové bez přídavné přestupní plochy výška/délka 600/500 mm výkon 489 W</t>
  </si>
  <si>
    <t>363977838</t>
  </si>
  <si>
    <t>64</t>
  </si>
  <si>
    <t>735151375</t>
  </si>
  <si>
    <t>Otopné těleso panelové dvoudeskové bez přídavné přestupní plochy výška/délka 600/800 mm výkon 782 W</t>
  </si>
  <si>
    <t>-56766698</t>
  </si>
  <si>
    <t>65</t>
  </si>
  <si>
    <t>735151379</t>
  </si>
  <si>
    <t>Otopné těleso panelové dvoudeskové bez přídavné přestupní plochy výška/délka 600/1200 mm výkon 1174 W</t>
  </si>
  <si>
    <t>-2090455927</t>
  </si>
  <si>
    <t>66</t>
  </si>
  <si>
    <t>735164231R</t>
  </si>
  <si>
    <t>Otopné těleso trubkové výška/délka 900/595 mm</t>
  </si>
  <si>
    <t>1294726396</t>
  </si>
  <si>
    <t>67</t>
  </si>
  <si>
    <t>998735102</t>
  </si>
  <si>
    <t>Přesun hmot tonážní pro otopná tělesa v objektech v do 12 m</t>
  </si>
  <si>
    <t>-1096675654</t>
  </si>
  <si>
    <t>68</t>
  </si>
  <si>
    <t>998735181</t>
  </si>
  <si>
    <t>Příplatek k přesunu hmot tonážní 735 prováděný bez použití mechanizace</t>
  </si>
  <si>
    <t>1966361897</t>
  </si>
  <si>
    <t>762</t>
  </si>
  <si>
    <t>Konstrukce tesařské</t>
  </si>
  <si>
    <t>69</t>
  </si>
  <si>
    <t>762522811</t>
  </si>
  <si>
    <t>Demontáž podlah s polštáři z prken tloušťky do 32 mm</t>
  </si>
  <si>
    <t>1768659979</t>
  </si>
  <si>
    <t>763</t>
  </si>
  <si>
    <t>Konstrukce suché výstavby</t>
  </si>
  <si>
    <t>70</t>
  </si>
  <si>
    <t>763121422</t>
  </si>
  <si>
    <t xml:space="preserve">SDK stěna předsazená tl 62,5 mm profil CW+UW 50 deska 1xH2 12,5  bez izolace EI 15</t>
  </si>
  <si>
    <t>812616630</t>
  </si>
  <si>
    <t>"WC" 2,5*1,15</t>
  </si>
  <si>
    <t>71</t>
  </si>
  <si>
    <t>763172315</t>
  </si>
  <si>
    <t>Montáž revizních dvířek SDK kcí vel. 600x600 mm</t>
  </si>
  <si>
    <t>-624654789</t>
  </si>
  <si>
    <t>72</t>
  </si>
  <si>
    <t>59030714</t>
  </si>
  <si>
    <t>dvířka revizní s automatickým zámkem 600x600mm</t>
  </si>
  <si>
    <t>-1659664104</t>
  </si>
  <si>
    <t>73</t>
  </si>
  <si>
    <t>998763302</t>
  </si>
  <si>
    <t>Přesun hmot tonážní pro sádrokartonové konstrukce v objektech v do 12 m</t>
  </si>
  <si>
    <t>-717258509</t>
  </si>
  <si>
    <t>74</t>
  </si>
  <si>
    <t>998763381</t>
  </si>
  <si>
    <t>Příplatek k přesunu hmot tonážní 763 SDK prováděný bez použití mechanizace</t>
  </si>
  <si>
    <t>-1905692862</t>
  </si>
  <si>
    <t>766</t>
  </si>
  <si>
    <t>Konstrukce truhlářské</t>
  </si>
  <si>
    <t>75</t>
  </si>
  <si>
    <t>76600001R</t>
  </si>
  <si>
    <t>Demontáž vchodových dveří vč. stávající zárubně, dodávka a montáž nové zárubně, bezpečnostních dveří, protipožárních EI 30, kukátko, přídavný zámek, bezpečnostní kování, nátěr zárubně</t>
  </si>
  <si>
    <t>450652100</t>
  </si>
  <si>
    <t>76</t>
  </si>
  <si>
    <t>766111820</t>
  </si>
  <si>
    <t>Demontáž truhlářských stěn dřevěných plných</t>
  </si>
  <si>
    <t>-1791004258</t>
  </si>
  <si>
    <t>77</t>
  </si>
  <si>
    <t>766622216</t>
  </si>
  <si>
    <t>Montáž plastových oken plochy do 1 m2 otevíravých s rámem do zdiva</t>
  </si>
  <si>
    <t>1641953813</t>
  </si>
  <si>
    <t>78</t>
  </si>
  <si>
    <t>61140049</t>
  </si>
  <si>
    <t>okno plastové otevíravé/sklopné dvojsklo do plochy 1m2</t>
  </si>
  <si>
    <t>-1325479979</t>
  </si>
  <si>
    <t>"koupelna" 0,3*0,6</t>
  </si>
  <si>
    <t>79</t>
  </si>
  <si>
    <t>766660171</t>
  </si>
  <si>
    <t>Montáž dveřních křídel otvíravých jednokřídlových š do 0,8 m do obložkové zárubně</t>
  </si>
  <si>
    <t>-335218271</t>
  </si>
  <si>
    <t>"60" 3</t>
  </si>
  <si>
    <t>"80" 3</t>
  </si>
  <si>
    <t>80</t>
  </si>
  <si>
    <t>61162080</t>
  </si>
  <si>
    <t>dveře jednokřídlé voštinové povrch laminátový částečně prosklené 800x1970/2100mm</t>
  </si>
  <si>
    <t>-1560983878</t>
  </si>
  <si>
    <t>"80" 2</t>
  </si>
  <si>
    <t>81</t>
  </si>
  <si>
    <t>61162072</t>
  </si>
  <si>
    <t>dveře jednokřídlé voštinové povrch laminátový plné 600x1970/2100mm</t>
  </si>
  <si>
    <t>707727876</t>
  </si>
  <si>
    <t>82</t>
  </si>
  <si>
    <t>61162074</t>
  </si>
  <si>
    <t>dveře jednokřídlé voštinové povrch laminátový plné 800x1970-2100mm</t>
  </si>
  <si>
    <t>-1715004245</t>
  </si>
  <si>
    <t>83</t>
  </si>
  <si>
    <t>766660729</t>
  </si>
  <si>
    <t>Montáž dveřního interiérového kování - štítku s klikou</t>
  </si>
  <si>
    <t>-1038881367</t>
  </si>
  <si>
    <t>84</t>
  </si>
  <si>
    <t>54914610</t>
  </si>
  <si>
    <t>kování dveřní vrchní klika včetně rozet a montážního materiálu R BB nerez PK</t>
  </si>
  <si>
    <t>-1748261931</t>
  </si>
  <si>
    <t>85</t>
  </si>
  <si>
    <t>766682111</t>
  </si>
  <si>
    <t>Montáž zárubní obložkových pro dveře jednokřídlové tl stěny do 170 mm</t>
  </si>
  <si>
    <t>1457537224</t>
  </si>
  <si>
    <t>86</t>
  </si>
  <si>
    <t>61182258</t>
  </si>
  <si>
    <t>zárubeň obložková pro dveře 1křídlé 600,700,800,900x1970mm tl 60-170mm dub,buk</t>
  </si>
  <si>
    <t>-1837879108</t>
  </si>
  <si>
    <t>87</t>
  </si>
  <si>
    <t>766695212</t>
  </si>
  <si>
    <t>Montáž truhlářských prahů dveří jednokřídlových šířky do 10 cm</t>
  </si>
  <si>
    <t>-511178477</t>
  </si>
  <si>
    <t>"vstup" 1</t>
  </si>
  <si>
    <t>88</t>
  </si>
  <si>
    <t>61187156</t>
  </si>
  <si>
    <t>práh dveřní dřevěný dubový tl 20mm dl 820mm š 100mm</t>
  </si>
  <si>
    <t>-1192601267</t>
  </si>
  <si>
    <t>89</t>
  </si>
  <si>
    <t>766825821</t>
  </si>
  <si>
    <t>Demontáž truhlářských vestavěných skříní dvoukřídlových</t>
  </si>
  <si>
    <t>-1067045912</t>
  </si>
  <si>
    <t>90</t>
  </si>
  <si>
    <t>998766102</t>
  </si>
  <si>
    <t>Přesun hmot tonážní pro konstrukce truhlářské v objektech v do 12 m</t>
  </si>
  <si>
    <t>770787070</t>
  </si>
  <si>
    <t>91</t>
  </si>
  <si>
    <t>998766181</t>
  </si>
  <si>
    <t>Příplatek k přesunu hmot tonážní 766 prováděný bez použití mechanizace</t>
  </si>
  <si>
    <t>-1460991805</t>
  </si>
  <si>
    <t>771</t>
  </si>
  <si>
    <t>Podlahy z dlaždic</t>
  </si>
  <si>
    <t>92</t>
  </si>
  <si>
    <t>771121011</t>
  </si>
  <si>
    <t>Nátěr penetrační na podlahu</t>
  </si>
  <si>
    <t>1004322992</t>
  </si>
  <si>
    <t>"komora" (1,0*1,0)</t>
  </si>
  <si>
    <t>"WC" (1,15*1,2)</t>
  </si>
  <si>
    <t>"koupelna" (1,8*2,2-0,7*1,8)</t>
  </si>
  <si>
    <t>93</t>
  </si>
  <si>
    <t>771471810</t>
  </si>
  <si>
    <t>Demontáž soklíků z dlaždic keramických kladených do malty rovných</t>
  </si>
  <si>
    <t>-1129511801</t>
  </si>
  <si>
    <t>"chodba" (4,2+4,2+3,6+3,6)-(0,8*3+0,8+0,6*2)</t>
  </si>
  <si>
    <t>94</t>
  </si>
  <si>
    <t>771474112</t>
  </si>
  <si>
    <t>Montáž soklů z dlaždic keramických rovných flexibilní lepidlo v do 90 mm</t>
  </si>
  <si>
    <t>1242773138</t>
  </si>
  <si>
    <t>"komora" (1,0+1,0+1,0+1,0)-(0,6)</t>
  </si>
  <si>
    <t>"WC" (1,15+1,15+1,2+1,2)-(0,6)</t>
  </si>
  <si>
    <t>95</t>
  </si>
  <si>
    <t>59761409</t>
  </si>
  <si>
    <t>dlažba keramická slinutá protiskluzná do interiéru i exteriéru pro vysoké mechanické namáhání přes 9 do 12ks/m2</t>
  </si>
  <si>
    <t>-815182844</t>
  </si>
  <si>
    <t>7,5*0,1</t>
  </si>
  <si>
    <t>0,75*1,1 'Přepočtené koeficientem množství</t>
  </si>
  <si>
    <t>96</t>
  </si>
  <si>
    <t>771571810</t>
  </si>
  <si>
    <t>Demontáž podlah z dlaždic keramických kladených do malty</t>
  </si>
  <si>
    <t>270388271</t>
  </si>
  <si>
    <t>"koupelna" (1,8*1,8)</t>
  </si>
  <si>
    <t>97</t>
  </si>
  <si>
    <t>771574113</t>
  </si>
  <si>
    <t>Montáž podlah keramických hladkých lepených flexibilním lepidlem do 19 ks/m2</t>
  </si>
  <si>
    <t>-921890165</t>
  </si>
  <si>
    <t>98</t>
  </si>
  <si>
    <t>1901244530</t>
  </si>
  <si>
    <t>5,08</t>
  </si>
  <si>
    <t>5,08*1,1 'Přepočtené koeficientem množství</t>
  </si>
  <si>
    <t>99</t>
  </si>
  <si>
    <t>771591115</t>
  </si>
  <si>
    <t>Podlahy spárování silikonem</t>
  </si>
  <si>
    <t>-925878359</t>
  </si>
  <si>
    <t>"koupelna" (1,8+1,8+2,2+2,2)-(0,6)</t>
  </si>
  <si>
    <t>100</t>
  </si>
  <si>
    <t>998771102</t>
  </si>
  <si>
    <t>Přesun hmot tonážní pro podlahy z dlaždic v objektech v do 12 m</t>
  </si>
  <si>
    <t>437895031</t>
  </si>
  <si>
    <t>101</t>
  </si>
  <si>
    <t>998771181</t>
  </si>
  <si>
    <t>Příplatek k přesunu hmot tonážní 771 prováděný bez použití mechanizace</t>
  </si>
  <si>
    <t>1088263301</t>
  </si>
  <si>
    <t>775</t>
  </si>
  <si>
    <t>Podlahy skládané</t>
  </si>
  <si>
    <t>102</t>
  </si>
  <si>
    <t>775511800</t>
  </si>
  <si>
    <t>Demontáž podlah vlysových lepených s lištami lepenými</t>
  </si>
  <si>
    <t>1071548790</t>
  </si>
  <si>
    <t>776</t>
  </si>
  <si>
    <t>Podlahy povlakové</t>
  </si>
  <si>
    <t>103</t>
  </si>
  <si>
    <t>776111111</t>
  </si>
  <si>
    <t>Broušení anhydritového podkladu povlakových podlah</t>
  </si>
  <si>
    <t>1785132870</t>
  </si>
  <si>
    <t>104</t>
  </si>
  <si>
    <t>776111311</t>
  </si>
  <si>
    <t>Vysátí podkladu povlakových podlah</t>
  </si>
  <si>
    <t>-1562965161</t>
  </si>
  <si>
    <t>105</t>
  </si>
  <si>
    <t>776121111</t>
  </si>
  <si>
    <t>Vodou ředitelná penetrace savého podkladu povlakových podlah ředěná v poměru 1:3</t>
  </si>
  <si>
    <t>-106550947</t>
  </si>
  <si>
    <t>"komora" -(1,0*1,0)</t>
  </si>
  <si>
    <t>"WC" -(1,15*1,2)</t>
  </si>
  <si>
    <t>"koupelna" -(1,8*2,2-0,7*1,8)</t>
  </si>
  <si>
    <t>106</t>
  </si>
  <si>
    <t>776201814</t>
  </si>
  <si>
    <t>Demontáž povlakových podlahovin volně položených podlepených páskou</t>
  </si>
  <si>
    <t>1533242051</t>
  </si>
  <si>
    <t>"kuchyň" (4,2*2,3)+(0,3*1,2)</t>
  </si>
  <si>
    <t>"chodba" (1,2*3,6)+(4,2*1,2)</t>
  </si>
  <si>
    <t>107</t>
  </si>
  <si>
    <t>776231111</t>
  </si>
  <si>
    <t>Lepení lamel a čtverců z vinylu standardním lepidlem</t>
  </si>
  <si>
    <t>581538531</t>
  </si>
  <si>
    <t>108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</si>
  <si>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</si>
  <si>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</si>
  <si>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</si>
  <si>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59,16</t>
  </si>
  <si>
    <t>59,16*1,1 'Přepočtené koeficientem množství</t>
  </si>
  <si>
    <t>109</t>
  </si>
  <si>
    <t>776410811</t>
  </si>
  <si>
    <t>Odstranění soklíků a lišt pryžových nebo plastových</t>
  </si>
  <si>
    <t>-437420663</t>
  </si>
  <si>
    <t>"kuchyň" (4,2+2,6+2,6+4,2)-(0,8*2,0)</t>
  </si>
  <si>
    <t>"ob.pokoj" (4,8+4,6+4,6+4,8)-(0,8*2)</t>
  </si>
  <si>
    <t>"pokoj" (4,8+3,4+3,4+4,8)-(0,8)</t>
  </si>
  <si>
    <t>110</t>
  </si>
  <si>
    <t>776421111</t>
  </si>
  <si>
    <t>Montáž obvodových lišt lepením</t>
  </si>
  <si>
    <t>-530122696</t>
  </si>
  <si>
    <t>"kuchyň" (4,2*4,2+2,6+2,6)-(0,6+0,8)</t>
  </si>
  <si>
    <t>"ob.pokoj" (4,8+4,8+4,6+4,6)-(0,8*2)</t>
  </si>
  <si>
    <t>"pokoj" (4,8+4,8+3,4+3,4)-(0,8)</t>
  </si>
  <si>
    <t>"chodba" (4,2+4,2+3,6+3,6)-(0,6*2+0,8*3)</t>
  </si>
  <si>
    <t>111</t>
  </si>
  <si>
    <t>61418102</t>
  </si>
  <si>
    <t>lišta podlahová dřevěná buk 8x35mm</t>
  </si>
  <si>
    <t>-2000282219</t>
  </si>
  <si>
    <t>66,24</t>
  </si>
  <si>
    <t>66,24*1,05 'Přepočtené koeficientem množství</t>
  </si>
  <si>
    <t>112</t>
  </si>
  <si>
    <t>776421312</t>
  </si>
  <si>
    <t>Montáž přechodových šroubovaných lišt</t>
  </si>
  <si>
    <t>931383518</t>
  </si>
  <si>
    <t>0,6*3</t>
  </si>
  <si>
    <t>0,8*3</t>
  </si>
  <si>
    <t>113</t>
  </si>
  <si>
    <t>55343120</t>
  </si>
  <si>
    <t>profil přechodový Al vrtaný 30mm stříbro</t>
  </si>
  <si>
    <t>-578975421</t>
  </si>
  <si>
    <t>4,2</t>
  </si>
  <si>
    <t>4,2*1,05 'Přepočtené koeficientem množství</t>
  </si>
  <si>
    <t>114</t>
  </si>
  <si>
    <t>998776102</t>
  </si>
  <si>
    <t>Přesun hmot tonážní pro podlahy povlakové v objektech v do 12 m</t>
  </si>
  <si>
    <t>473143095</t>
  </si>
  <si>
    <t>115</t>
  </si>
  <si>
    <t>998776181</t>
  </si>
  <si>
    <t>Příplatek k přesunu hmot tonážní 776 prováděný bez použití mechanizace</t>
  </si>
  <si>
    <t>1098674742</t>
  </si>
  <si>
    <t>781</t>
  </si>
  <si>
    <t>Dokončovací práce - obklady</t>
  </si>
  <si>
    <t>116</t>
  </si>
  <si>
    <t>781121011</t>
  </si>
  <si>
    <t>Nátěr penetrační na stěnu</t>
  </si>
  <si>
    <t>-1311713850</t>
  </si>
  <si>
    <t>117</t>
  </si>
  <si>
    <t>781474114</t>
  </si>
  <si>
    <t>Montáž obkladů vnitřních keramických hladkých do 22 ks/m2 lepených flexibilním lepidlem</t>
  </si>
  <si>
    <t>-1490610641</t>
  </si>
  <si>
    <t>118</t>
  </si>
  <si>
    <t>59761040</t>
  </si>
  <si>
    <t>obklad keramický hladký přes 19 do 22ks/m2</t>
  </si>
  <si>
    <t>425337597</t>
  </si>
  <si>
    <t>16,4*1,1 'Přepočtené koeficientem množství</t>
  </si>
  <si>
    <t>119</t>
  </si>
  <si>
    <t>781494111</t>
  </si>
  <si>
    <t>Plastové profily rohové lepené flexibilním lepidlem</t>
  </si>
  <si>
    <t>-1055273969</t>
  </si>
  <si>
    <t>"koupelna" (0,3+0,3+0,3)</t>
  </si>
  <si>
    <t>120</t>
  </si>
  <si>
    <t>781495115</t>
  </si>
  <si>
    <t>Spárování vnitřních obkladů silikonem</t>
  </si>
  <si>
    <t>1699971869</t>
  </si>
  <si>
    <t>"koupelna" 2,2*4</t>
  </si>
  <si>
    <t>121</t>
  </si>
  <si>
    <t>998781102</t>
  </si>
  <si>
    <t>Přesun hmot tonážní pro obklady keramické v objektech v do 12 m</t>
  </si>
  <si>
    <t>-415779533</t>
  </si>
  <si>
    <t>122</t>
  </si>
  <si>
    <t>998781181</t>
  </si>
  <si>
    <t>Příplatek k přesunu hmot tonážní 781 prováděný bez použití mechanizace</t>
  </si>
  <si>
    <t>277554904</t>
  </si>
  <si>
    <t>783</t>
  </si>
  <si>
    <t>Dokončovací práce - nátěry</t>
  </si>
  <si>
    <t>123</t>
  </si>
  <si>
    <t>783614551</t>
  </si>
  <si>
    <t>Základní jednonásobný syntetický nátěr potrubí DN do 50 mm</t>
  </si>
  <si>
    <t>1075802863</t>
  </si>
  <si>
    <t>124</t>
  </si>
  <si>
    <t>783617611</t>
  </si>
  <si>
    <t>Krycí dvojnásobný syntetický nátěr potrubí DN do 50 mm</t>
  </si>
  <si>
    <t>1284188990</t>
  </si>
  <si>
    <t>784</t>
  </si>
  <si>
    <t>Dokončovací práce - malby a tapety</t>
  </si>
  <si>
    <t>125</t>
  </si>
  <si>
    <t>784111011</t>
  </si>
  <si>
    <t>Obroušení podkladu omítnutého v místnostech výšky do 3,80 m</t>
  </si>
  <si>
    <t>-1110753950</t>
  </si>
  <si>
    <t>126</t>
  </si>
  <si>
    <t>784121001</t>
  </si>
  <si>
    <t>Oškrabání malby v mísnostech výšky do 3,80 m</t>
  </si>
  <si>
    <t>1672784896</t>
  </si>
  <si>
    <t>"otlučení" -9,0</t>
  </si>
  <si>
    <t>"bourání" -10,5</t>
  </si>
  <si>
    <t>127</t>
  </si>
  <si>
    <t>784181101</t>
  </si>
  <si>
    <t>Základní akrylátová jednonásobná penetrace podkladu v místnostech výšky do 3,80m</t>
  </si>
  <si>
    <t>-887121831</t>
  </si>
  <si>
    <t>128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</si>
  <si>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</si>
  <si>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</si>
  <si>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</si>
  <si>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</si>
  <si>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</si>
  <si>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VRN4</t>
  </si>
  <si>
    <t>Inženýrská činnost</t>
  </si>
  <si>
    <t>129</t>
  </si>
  <si>
    <t>044002000</t>
  </si>
  <si>
    <t>Revize</t>
  </si>
  <si>
    <t>1024</t>
  </si>
  <si>
    <t>48493023</t>
  </si>
  <si>
    <t>1,0</t>
  </si>
  <si>
    <t>VRN6</t>
  </si>
  <si>
    <t>Územní vlivy</t>
  </si>
  <si>
    <t>130</t>
  </si>
  <si>
    <t>065002000</t>
  </si>
  <si>
    <t>Mimostaveništní doprava materiálů</t>
  </si>
  <si>
    <t>%</t>
  </si>
  <si>
    <t>-1061900628</t>
  </si>
  <si>
    <t>1,5</t>
  </si>
  <si>
    <t>VP</t>
  </si>
  <si>
    <t xml:space="preserve">  Vícepráce</t>
  </si>
  <si>
    <t>PN</t>
  </si>
  <si>
    <t>SEZNAM FIGUR</t>
  </si>
  <si>
    <t>Výměra</t>
  </si>
  <si>
    <t xml:space="preserve"> Brigádnická 1035/54</t>
  </si>
  <si>
    <t>2,2*(2,2+2,2+1,8+1,8)-(0,6*2,0)</t>
  </si>
  <si>
    <t>Použití figury:</t>
  </si>
  <si>
    <t>"koupelna" (1,8*2,2)</t>
  </si>
  <si>
    <t>"kuchyň" 2,5*(4,2+4,2+2,6+2,6)-(0,8*2,0+1,3*1,45)</t>
  </si>
  <si>
    <t>"ob.pokoj" 2,5*(4,8+4,8+4,6+4,6)-(0,8*2,0*2+1,0*1,45+0,8*2,1)</t>
  </si>
  <si>
    <t>"pokoj" 2,5*(4,8+4,8+3,4+3,4)-(0,8*2,0+1,8*1,45)</t>
  </si>
  <si>
    <t>"chodba" 2,5*(4,2+4,2+3,6+3,6)-(0,8*2,0*3+0,6*2,0*2+0,8*2,1)</t>
  </si>
  <si>
    <t>"komora" 2,5*(1,0+1,0+1,0+1,0)-(0,6*2,0+0,55*1,45)</t>
  </si>
  <si>
    <t>"WC" 2,5*(1,15+1,15+1,2+1,2)-(0,6-2,0)</t>
  </si>
  <si>
    <t>"koupelna" 2,5*(2,2+2,2+1,8+1,8)-(0,6*2,0)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</si>
</sst>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36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Ostrov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11_210401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Jáchymovská 1, Ostrov 363 01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23. 8. 2021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Městský úřad Ostrov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37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'Brigádnická 1035-54 - Udr...'!J30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'Brigádnická 1035-54 - Udr...'!P143</f>
        <v>0</v>
      </c>
      <c r="AV95" s="129">
        <f>'Brigádnická 1035-54 - Udr...'!J33</f>
        <v>0</v>
      </c>
      <c r="AW95" s="129">
        <f>'Brigádnická 1035-54 - Udr...'!J34</f>
        <v>0</v>
      </c>
      <c r="AX95" s="129">
        <f>'Brigádnická 1035-54 - Udr...'!J35</f>
        <v>0</v>
      </c>
      <c r="AY95" s="129">
        <f>'Brigádnická 1035-54 - Udr...'!J36</f>
        <v>0</v>
      </c>
      <c r="AZ95" s="129">
        <f>'Brigádnická 1035-54 - Udr...'!F33</f>
        <v>0</v>
      </c>
      <c r="BA95" s="129">
        <f>'Brigádnická 1035-54 - Udr...'!F34</f>
        <v>0</v>
      </c>
      <c r="BB95" s="129">
        <f>'Brigádnická 1035-54 - Udr...'!F35</f>
        <v>0</v>
      </c>
      <c r="BC95" s="129">
        <f>'Brigádnická 1035-54 - Udr...'!F36</f>
        <v>0</v>
      </c>
      <c r="BD95" s="131">
        <f>'Brigádnická 1035-54 - Udr...'!F37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86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CDU2NvaKyCrAUnP5orDtFjLrsE7Yxji0IZmBNHMBAqT0ucTYh7/PV/qcGjv3vxoH7xs0Dq6d7R5AgSDDom9qcQ==" hashValue="kY001ycRoX8ZBOgJOGlzEwGMnKU3DRjuTGbnr+lnRUmJ+XLX82YEOKmLNKy7cCnZA71RbIJOsR8fqWGeIGgqP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Brigádnická 1035-54 - Ud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  <c r="AZ2" s="133" t="s">
        <v>88</v>
      </c>
      <c r="BA2" s="133" t="s">
        <v>89</v>
      </c>
      <c r="BB2" s="133" t="s">
        <v>90</v>
      </c>
      <c r="BC2" s="133" t="s">
        <v>91</v>
      </c>
      <c r="BD2" s="133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1"/>
      <c r="AT3" s="18" t="s">
        <v>86</v>
      </c>
      <c r="AZ3" s="133" t="s">
        <v>93</v>
      </c>
      <c r="BA3" s="133" t="s">
        <v>94</v>
      </c>
      <c r="BB3" s="133" t="s">
        <v>90</v>
      </c>
      <c r="BC3" s="133" t="s">
        <v>95</v>
      </c>
      <c r="BD3" s="133" t="s">
        <v>92</v>
      </c>
    </row>
    <row r="4" s="1" customFormat="1" ht="24.96" customHeight="1">
      <c r="B4" s="21"/>
      <c r="D4" s="136" t="s">
        <v>96</v>
      </c>
      <c r="L4" s="21"/>
      <c r="M4" s="137" t="s">
        <v>10</v>
      </c>
      <c r="AT4" s="18" t="s">
        <v>4</v>
      </c>
      <c r="AZ4" s="133" t="s">
        <v>97</v>
      </c>
      <c r="BA4" s="133" t="s">
        <v>98</v>
      </c>
      <c r="BB4" s="133" t="s">
        <v>90</v>
      </c>
      <c r="BC4" s="133" t="s">
        <v>99</v>
      </c>
      <c r="BD4" s="133" t="s">
        <v>92</v>
      </c>
    </row>
    <row r="5" s="1" customFormat="1" ht="6.96" customHeight="1">
      <c r="B5" s="21"/>
      <c r="L5" s="21"/>
    </row>
    <row r="6" s="1" customFormat="1" ht="12" customHeight="1">
      <c r="B6" s="21"/>
      <c r="D6" s="138" t="s">
        <v>16</v>
      </c>
      <c r="L6" s="21"/>
    </row>
    <row r="7" s="1" customFormat="1" ht="16.5" customHeight="1">
      <c r="B7" s="21"/>
      <c r="E7" s="139" t="str">
        <f>'Rekapitulace stavby'!K6</f>
        <v>11_210401</v>
      </c>
      <c r="F7" s="138"/>
      <c r="G7" s="138"/>
      <c r="H7" s="138"/>
      <c r="L7" s="21"/>
    </row>
    <row r="8" s="2" customFormat="1" ht="12" customHeight="1">
      <c r="A8" s="39"/>
      <c r="B8" s="45"/>
      <c r="C8" s="39"/>
      <c r="D8" s="138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0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8" t="s">
        <v>18</v>
      </c>
      <c r="E11" s="39"/>
      <c r="F11" s="141" t="s">
        <v>1</v>
      </c>
      <c r="G11" s="39"/>
      <c r="H11" s="39"/>
      <c r="I11" s="138" t="s">
        <v>19</v>
      </c>
      <c r="J11" s="141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8" t="s">
        <v>20</v>
      </c>
      <c r="E12" s="39"/>
      <c r="F12" s="141" t="s">
        <v>21</v>
      </c>
      <c r="G12" s="39"/>
      <c r="H12" s="39"/>
      <c r="I12" s="138" t="s">
        <v>22</v>
      </c>
      <c r="J12" s="142" t="str">
        <f>'Rekapitulace stavby'!AN8</f>
        <v>23. 8. 2021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8" t="s">
        <v>24</v>
      </c>
      <c r="E14" s="39"/>
      <c r="F14" s="39"/>
      <c r="G14" s="39"/>
      <c r="H14" s="39"/>
      <c r="I14" s="138" t="s">
        <v>25</v>
      </c>
      <c r="J14" s="141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1" t="s">
        <v>27</v>
      </c>
      <c r="F15" s="39"/>
      <c r="G15" s="39"/>
      <c r="H15" s="39"/>
      <c r="I15" s="138" t="s">
        <v>28</v>
      </c>
      <c r="J15" s="141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8" t="s">
        <v>30</v>
      </c>
      <c r="E17" s="39"/>
      <c r="F17" s="39"/>
      <c r="G17" s="39"/>
      <c r="H17" s="39"/>
      <c r="I17" s="13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1"/>
      <c r="G18" s="141"/>
      <c r="H18" s="141"/>
      <c r="I18" s="13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8" t="s">
        <v>32</v>
      </c>
      <c r="E20" s="39"/>
      <c r="F20" s="39"/>
      <c r="G20" s="39"/>
      <c r="H20" s="39"/>
      <c r="I20" s="138" t="s">
        <v>25</v>
      </c>
      <c r="J20" s="141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1" t="str">
        <f>IF('Rekapitulace stavby'!E17="","",'Rekapitulace stavby'!E17)</f>
        <v xml:space="preserve"> </v>
      </c>
      <c r="F21" s="39"/>
      <c r="G21" s="39"/>
      <c r="H21" s="39"/>
      <c r="I21" s="138" t="s">
        <v>28</v>
      </c>
      <c r="J21" s="141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8" t="s">
        <v>35</v>
      </c>
      <c r="E23" s="39"/>
      <c r="F23" s="39"/>
      <c r="G23" s="39"/>
      <c r="H23" s="39"/>
      <c r="I23" s="138" t="s">
        <v>25</v>
      </c>
      <c r="J23" s="141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1" t="str">
        <f>IF('Rekapitulace stavby'!E20="","",'Rekapitulace stavby'!E20)</f>
        <v xml:space="preserve"> </v>
      </c>
      <c r="F24" s="39"/>
      <c r="G24" s="39"/>
      <c r="H24" s="39"/>
      <c r="I24" s="138" t="s">
        <v>28</v>
      </c>
      <c r="J24" s="141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8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7"/>
      <c r="E29" s="147"/>
      <c r="F29" s="147"/>
      <c r="G29" s="147"/>
      <c r="H29" s="147"/>
      <c r="I29" s="147"/>
      <c r="J29" s="147"/>
      <c r="K29" s="14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8" t="s">
        <v>38</v>
      </c>
      <c r="E30" s="39"/>
      <c r="F30" s="39"/>
      <c r="G30" s="39"/>
      <c r="H30" s="39"/>
      <c r="I30" s="39"/>
      <c r="J30" s="149">
        <f>ROUND(J143,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7"/>
      <c r="E31" s="147"/>
      <c r="F31" s="147"/>
      <c r="G31" s="147"/>
      <c r="H31" s="147"/>
      <c r="I31" s="147"/>
      <c r="J31" s="147"/>
      <c r="K31" s="14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0" t="s">
        <v>40</v>
      </c>
      <c r="G32" s="39"/>
      <c r="H32" s="39"/>
      <c r="I32" s="150" t="s">
        <v>39</v>
      </c>
      <c r="J32" s="150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1" t="s">
        <v>42</v>
      </c>
      <c r="E33" s="138" t="s">
        <v>43</v>
      </c>
      <c r="F33" s="152">
        <f>ROUND((ROUND((SUM(BE143:BE564)),  2) + SUM(BE566:BE570)), 2)</f>
        <v>0</v>
      </c>
      <c r="G33" s="39"/>
      <c r="H33" s="39"/>
      <c r="I33" s="153">
        <v>0.20999999999999999</v>
      </c>
      <c r="J33" s="152">
        <f>ROUND((ROUND(((SUM(BE143:BE564))*I33),  2) + (SUM(BE566:BE570)*I33)),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8" t="s">
        <v>44</v>
      </c>
      <c r="F34" s="152">
        <f>ROUND((ROUND((SUM(BF143:BF564)),  2) + SUM(BF566:BF570)), 2)</f>
        <v>0</v>
      </c>
      <c r="G34" s="39"/>
      <c r="H34" s="39"/>
      <c r="I34" s="153">
        <v>0.14999999999999999</v>
      </c>
      <c r="J34" s="152">
        <f>ROUND((ROUND(((SUM(BF143:BF564))*I34),  2) + (SUM(BF566:BF570)*I34)),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45</v>
      </c>
      <c r="F35" s="152">
        <f>ROUND((ROUND((SUM(BG143:BG564)),  2) + SUM(BG566:BG570)), 2)</f>
        <v>0</v>
      </c>
      <c r="G35" s="39"/>
      <c r="H35" s="39"/>
      <c r="I35" s="153">
        <v>0.20999999999999999</v>
      </c>
      <c r="J35" s="15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8" t="s">
        <v>46</v>
      </c>
      <c r="F36" s="152">
        <f>ROUND((ROUND((SUM(BH143:BH564)),  2) + SUM(BH566:BH570)), 2)</f>
        <v>0</v>
      </c>
      <c r="G36" s="39"/>
      <c r="H36" s="39"/>
      <c r="I36" s="153">
        <v>0.14999999999999999</v>
      </c>
      <c r="J36" s="15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8" t="s">
        <v>47</v>
      </c>
      <c r="F37" s="152">
        <f>ROUND((ROUND((SUM(BI143:BI564)),  2) + SUM(BI566:BI570)), 2)</f>
        <v>0</v>
      </c>
      <c r="G37" s="39"/>
      <c r="H37" s="39"/>
      <c r="I37" s="153">
        <v>0</v>
      </c>
      <c r="J37" s="15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2" t="str">
        <f>E7</f>
        <v>11_210401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Brigádnická 1035/54 - Udržovací práce bytu č. 54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Jáchymovská 1, Ostrov 363 01</v>
      </c>
      <c r="G89" s="41"/>
      <c r="H89" s="41"/>
      <c r="I89" s="33" t="s">
        <v>22</v>
      </c>
      <c r="J89" s="80" t="str">
        <f>IF(J12="","",J12)</f>
        <v>23. 8. 2021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Městský úřad Ostrov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3" t="s">
        <v>103</v>
      </c>
      <c r="D94" s="174"/>
      <c r="E94" s="174"/>
      <c r="F94" s="174"/>
      <c r="G94" s="174"/>
      <c r="H94" s="174"/>
      <c r="I94" s="174"/>
      <c r="J94" s="175" t="s">
        <v>104</v>
      </c>
      <c r="K94" s="174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6" t="s">
        <v>105</v>
      </c>
      <c r="D96" s="41"/>
      <c r="E96" s="41"/>
      <c r="F96" s="41"/>
      <c r="G96" s="41"/>
      <c r="H96" s="41"/>
      <c r="I96" s="41"/>
      <c r="J96" s="111">
        <f>J143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77"/>
      <c r="C97" s="178"/>
      <c r="D97" s="179" t="s">
        <v>107</v>
      </c>
      <c r="E97" s="180"/>
      <c r="F97" s="180"/>
      <c r="G97" s="180"/>
      <c r="H97" s="180"/>
      <c r="I97" s="180"/>
      <c r="J97" s="181">
        <f>J144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108</v>
      </c>
      <c r="E98" s="186"/>
      <c r="F98" s="186"/>
      <c r="G98" s="186"/>
      <c r="H98" s="186"/>
      <c r="I98" s="186"/>
      <c r="J98" s="187">
        <f>J145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109</v>
      </c>
      <c r="E99" s="186"/>
      <c r="F99" s="186"/>
      <c r="G99" s="186"/>
      <c r="H99" s="186"/>
      <c r="I99" s="186"/>
      <c r="J99" s="187">
        <f>J162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110</v>
      </c>
      <c r="E100" s="186"/>
      <c r="F100" s="186"/>
      <c r="G100" s="186"/>
      <c r="H100" s="186"/>
      <c r="I100" s="186"/>
      <c r="J100" s="187">
        <f>J215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111</v>
      </c>
      <c r="E101" s="186"/>
      <c r="F101" s="186"/>
      <c r="G101" s="186"/>
      <c r="H101" s="186"/>
      <c r="I101" s="186"/>
      <c r="J101" s="187">
        <f>J249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112</v>
      </c>
      <c r="E102" s="186"/>
      <c r="F102" s="186"/>
      <c r="G102" s="186"/>
      <c r="H102" s="186"/>
      <c r="I102" s="186"/>
      <c r="J102" s="187">
        <f>J264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113</v>
      </c>
      <c r="E103" s="180"/>
      <c r="F103" s="180"/>
      <c r="G103" s="180"/>
      <c r="H103" s="180"/>
      <c r="I103" s="180"/>
      <c r="J103" s="181">
        <f>J266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114</v>
      </c>
      <c r="E104" s="186"/>
      <c r="F104" s="186"/>
      <c r="G104" s="186"/>
      <c r="H104" s="186"/>
      <c r="I104" s="186"/>
      <c r="J104" s="187">
        <f>J267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115</v>
      </c>
      <c r="E105" s="186"/>
      <c r="F105" s="186"/>
      <c r="G105" s="186"/>
      <c r="H105" s="186"/>
      <c r="I105" s="186"/>
      <c r="J105" s="187">
        <f>J285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116</v>
      </c>
      <c r="E106" s="186"/>
      <c r="F106" s="186"/>
      <c r="G106" s="186"/>
      <c r="H106" s="186"/>
      <c r="I106" s="186"/>
      <c r="J106" s="187">
        <f>J299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117</v>
      </c>
      <c r="E107" s="186"/>
      <c r="F107" s="186"/>
      <c r="G107" s="186"/>
      <c r="H107" s="186"/>
      <c r="I107" s="186"/>
      <c r="J107" s="187">
        <f>J312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118</v>
      </c>
      <c r="E108" s="186"/>
      <c r="F108" s="186"/>
      <c r="G108" s="186"/>
      <c r="H108" s="186"/>
      <c r="I108" s="186"/>
      <c r="J108" s="187">
        <f>J319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119</v>
      </c>
      <c r="E109" s="186"/>
      <c r="F109" s="186"/>
      <c r="G109" s="186"/>
      <c r="H109" s="186"/>
      <c r="I109" s="186"/>
      <c r="J109" s="187">
        <f>J336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120</v>
      </c>
      <c r="E110" s="186"/>
      <c r="F110" s="186"/>
      <c r="G110" s="186"/>
      <c r="H110" s="186"/>
      <c r="I110" s="186"/>
      <c r="J110" s="187">
        <f>J344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121</v>
      </c>
      <c r="E111" s="186"/>
      <c r="F111" s="186"/>
      <c r="G111" s="186"/>
      <c r="H111" s="186"/>
      <c r="I111" s="186"/>
      <c r="J111" s="187">
        <f>J364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122</v>
      </c>
      <c r="E112" s="186"/>
      <c r="F112" s="186"/>
      <c r="G112" s="186"/>
      <c r="H112" s="186"/>
      <c r="I112" s="186"/>
      <c r="J112" s="187">
        <f>J369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123</v>
      </c>
      <c r="E113" s="186"/>
      <c r="F113" s="186"/>
      <c r="G113" s="186"/>
      <c r="H113" s="186"/>
      <c r="I113" s="186"/>
      <c r="J113" s="187">
        <f>J378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124</v>
      </c>
      <c r="E114" s="186"/>
      <c r="F114" s="186"/>
      <c r="G114" s="186"/>
      <c r="H114" s="186"/>
      <c r="I114" s="186"/>
      <c r="J114" s="187">
        <f>J421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3"/>
      <c r="C115" s="184"/>
      <c r="D115" s="185" t="s">
        <v>125</v>
      </c>
      <c r="E115" s="186"/>
      <c r="F115" s="186"/>
      <c r="G115" s="186"/>
      <c r="H115" s="186"/>
      <c r="I115" s="186"/>
      <c r="J115" s="187">
        <f>J455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3"/>
      <c r="C116" s="184"/>
      <c r="D116" s="185" t="s">
        <v>126</v>
      </c>
      <c r="E116" s="186"/>
      <c r="F116" s="186"/>
      <c r="G116" s="186"/>
      <c r="H116" s="186"/>
      <c r="I116" s="186"/>
      <c r="J116" s="187">
        <f>J460</f>
        <v>0</v>
      </c>
      <c r="K116" s="184"/>
      <c r="L116" s="18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3"/>
      <c r="C117" s="184"/>
      <c r="D117" s="185" t="s">
        <v>127</v>
      </c>
      <c r="E117" s="186"/>
      <c r="F117" s="186"/>
      <c r="G117" s="186"/>
      <c r="H117" s="186"/>
      <c r="I117" s="186"/>
      <c r="J117" s="187">
        <f>J511</f>
        <v>0</v>
      </c>
      <c r="K117" s="184"/>
      <c r="L117" s="18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3"/>
      <c r="C118" s="184"/>
      <c r="D118" s="185" t="s">
        <v>128</v>
      </c>
      <c r="E118" s="186"/>
      <c r="F118" s="186"/>
      <c r="G118" s="186"/>
      <c r="H118" s="186"/>
      <c r="I118" s="186"/>
      <c r="J118" s="187">
        <f>J525</f>
        <v>0</v>
      </c>
      <c r="K118" s="184"/>
      <c r="L118" s="18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3"/>
      <c r="C119" s="184"/>
      <c r="D119" s="185" t="s">
        <v>129</v>
      </c>
      <c r="E119" s="186"/>
      <c r="F119" s="186"/>
      <c r="G119" s="186"/>
      <c r="H119" s="186"/>
      <c r="I119" s="186"/>
      <c r="J119" s="187">
        <f>J536</f>
        <v>0</v>
      </c>
      <c r="K119" s="184"/>
      <c r="L119" s="188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7"/>
      <c r="C120" s="178"/>
      <c r="D120" s="179" t="s">
        <v>130</v>
      </c>
      <c r="E120" s="180"/>
      <c r="F120" s="180"/>
      <c r="G120" s="180"/>
      <c r="H120" s="180"/>
      <c r="I120" s="180"/>
      <c r="J120" s="181">
        <f>J558</f>
        <v>0</v>
      </c>
      <c r="K120" s="178"/>
      <c r="L120" s="182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3"/>
      <c r="C121" s="184"/>
      <c r="D121" s="185" t="s">
        <v>131</v>
      </c>
      <c r="E121" s="186"/>
      <c r="F121" s="186"/>
      <c r="G121" s="186"/>
      <c r="H121" s="186"/>
      <c r="I121" s="186"/>
      <c r="J121" s="187">
        <f>J559</f>
        <v>0</v>
      </c>
      <c r="K121" s="184"/>
      <c r="L121" s="18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3"/>
      <c r="C122" s="184"/>
      <c r="D122" s="185" t="s">
        <v>132</v>
      </c>
      <c r="E122" s="186"/>
      <c r="F122" s="186"/>
      <c r="G122" s="186"/>
      <c r="H122" s="186"/>
      <c r="I122" s="186"/>
      <c r="J122" s="187">
        <f>J562</f>
        <v>0</v>
      </c>
      <c r="K122" s="184"/>
      <c r="L122" s="188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1.84" customHeight="1">
      <c r="A123" s="9"/>
      <c r="B123" s="177"/>
      <c r="C123" s="178"/>
      <c r="D123" s="189" t="s">
        <v>133</v>
      </c>
      <c r="E123" s="178"/>
      <c r="F123" s="178"/>
      <c r="G123" s="178"/>
      <c r="H123" s="178"/>
      <c r="I123" s="178"/>
      <c r="J123" s="190">
        <f>J565</f>
        <v>0</v>
      </c>
      <c r="K123" s="178"/>
      <c r="L123" s="182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70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134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172" t="str">
        <f>E7</f>
        <v>11_210401</v>
      </c>
      <c r="F133" s="33"/>
      <c r="G133" s="33"/>
      <c r="H133" s="33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100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7" t="str">
        <f>E9</f>
        <v>Brigádnická 1035/54 - Udržovací práce bytu č. 54</v>
      </c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20</v>
      </c>
      <c r="D137" s="41"/>
      <c r="E137" s="41"/>
      <c r="F137" s="28" t="str">
        <f>F12</f>
        <v>Jáchymovská 1, Ostrov 363 01</v>
      </c>
      <c r="G137" s="41"/>
      <c r="H137" s="41"/>
      <c r="I137" s="33" t="s">
        <v>22</v>
      </c>
      <c r="J137" s="80" t="str">
        <f>IF(J12="","",J12)</f>
        <v>23. 8. 2021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24</v>
      </c>
      <c r="D139" s="41"/>
      <c r="E139" s="41"/>
      <c r="F139" s="28" t="str">
        <f>E15</f>
        <v>Městský úřad Ostrov</v>
      </c>
      <c r="G139" s="41"/>
      <c r="H139" s="41"/>
      <c r="I139" s="33" t="s">
        <v>32</v>
      </c>
      <c r="J139" s="37" t="str">
        <f>E21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30</v>
      </c>
      <c r="D140" s="41"/>
      <c r="E140" s="41"/>
      <c r="F140" s="28" t="str">
        <f>IF(E18="","",E18)</f>
        <v>Vyplň údaj</v>
      </c>
      <c r="G140" s="41"/>
      <c r="H140" s="41"/>
      <c r="I140" s="33" t="s">
        <v>35</v>
      </c>
      <c r="J140" s="37" t="str">
        <f>E24</f>
        <v xml:space="preserve"> 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191"/>
      <c r="B142" s="192"/>
      <c r="C142" s="193" t="s">
        <v>135</v>
      </c>
      <c r="D142" s="194" t="s">
        <v>63</v>
      </c>
      <c r="E142" s="194" t="s">
        <v>59</v>
      </c>
      <c r="F142" s="194" t="s">
        <v>60</v>
      </c>
      <c r="G142" s="194" t="s">
        <v>136</v>
      </c>
      <c r="H142" s="194" t="s">
        <v>137</v>
      </c>
      <c r="I142" s="194" t="s">
        <v>138</v>
      </c>
      <c r="J142" s="195" t="s">
        <v>104</v>
      </c>
      <c r="K142" s="196" t="s">
        <v>139</v>
      </c>
      <c r="L142" s="197"/>
      <c r="M142" s="101" t="s">
        <v>1</v>
      </c>
      <c r="N142" s="102" t="s">
        <v>42</v>
      </c>
      <c r="O142" s="102" t="s">
        <v>140</v>
      </c>
      <c r="P142" s="102" t="s">
        <v>141</v>
      </c>
      <c r="Q142" s="102" t="s">
        <v>142</v>
      </c>
      <c r="R142" s="102" t="s">
        <v>143</v>
      </c>
      <c r="S142" s="102" t="s">
        <v>144</v>
      </c>
      <c r="T142" s="103" t="s">
        <v>145</v>
      </c>
      <c r="U142" s="191"/>
      <c r="V142" s="191"/>
      <c r="W142" s="191"/>
      <c r="X142" s="191"/>
      <c r="Y142" s="191"/>
      <c r="Z142" s="191"/>
      <c r="AA142" s="191"/>
      <c r="AB142" s="191"/>
      <c r="AC142" s="191"/>
      <c r="AD142" s="191"/>
      <c r="AE142" s="191"/>
    </row>
    <row r="143" s="2" customFormat="1" ht="22.8" customHeight="1">
      <c r="A143" s="39"/>
      <c r="B143" s="40"/>
      <c r="C143" s="108" t="s">
        <v>146</v>
      </c>
      <c r="D143" s="41"/>
      <c r="E143" s="41"/>
      <c r="F143" s="41"/>
      <c r="G143" s="41"/>
      <c r="H143" s="41"/>
      <c r="I143" s="41"/>
      <c r="J143" s="198">
        <f>BK143</f>
        <v>0</v>
      </c>
      <c r="K143" s="41"/>
      <c r="L143" s="45"/>
      <c r="M143" s="104"/>
      <c r="N143" s="199"/>
      <c r="O143" s="105"/>
      <c r="P143" s="200">
        <f>P144+P266+P558+P565</f>
        <v>0</v>
      </c>
      <c r="Q143" s="105"/>
      <c r="R143" s="200">
        <f>R144+R266+R558+R565</f>
        <v>11.083074570000001</v>
      </c>
      <c r="S143" s="105"/>
      <c r="T143" s="201">
        <f>T144+T266+T558+T565</f>
        <v>18.620062930000003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77</v>
      </c>
      <c r="AU143" s="18" t="s">
        <v>106</v>
      </c>
      <c r="BK143" s="202">
        <f>BK144+BK266+BK558+BK565</f>
        <v>0</v>
      </c>
    </row>
    <row r="144" s="12" customFormat="1" ht="25.92" customHeight="1">
      <c r="A144" s="12"/>
      <c r="B144" s="203"/>
      <c r="C144" s="204"/>
      <c r="D144" s="205" t="s">
        <v>77</v>
      </c>
      <c r="E144" s="206" t="s">
        <v>147</v>
      </c>
      <c r="F144" s="206" t="s">
        <v>148</v>
      </c>
      <c r="G144" s="204"/>
      <c r="H144" s="204"/>
      <c r="I144" s="207"/>
      <c r="J144" s="190">
        <f>BK144</f>
        <v>0</v>
      </c>
      <c r="K144" s="204"/>
      <c r="L144" s="208"/>
      <c r="M144" s="209"/>
      <c r="N144" s="210"/>
      <c r="O144" s="210"/>
      <c r="P144" s="211">
        <f>P145+P162+P215+P249+P264</f>
        <v>0</v>
      </c>
      <c r="Q144" s="210"/>
      <c r="R144" s="211">
        <f>R145+R162+R215+R249+R264</f>
        <v>9.5186920200000014</v>
      </c>
      <c r="S144" s="210"/>
      <c r="T144" s="212">
        <f>T145+T162+T215+T249+T264</f>
        <v>10.59253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86</v>
      </c>
      <c r="AT144" s="214" t="s">
        <v>77</v>
      </c>
      <c r="AU144" s="214" t="s">
        <v>78</v>
      </c>
      <c r="AY144" s="213" t="s">
        <v>149</v>
      </c>
      <c r="BK144" s="215">
        <f>BK145+BK162+BK215+BK249+BK264</f>
        <v>0</v>
      </c>
    </row>
    <row r="145" s="12" customFormat="1" ht="22.8" customHeight="1">
      <c r="A145" s="12"/>
      <c r="B145" s="203"/>
      <c r="C145" s="204"/>
      <c r="D145" s="205" t="s">
        <v>77</v>
      </c>
      <c r="E145" s="216" t="s">
        <v>92</v>
      </c>
      <c r="F145" s="216" t="s">
        <v>150</v>
      </c>
      <c r="G145" s="204"/>
      <c r="H145" s="204"/>
      <c r="I145" s="207"/>
      <c r="J145" s="217">
        <f>BK145</f>
        <v>0</v>
      </c>
      <c r="K145" s="204"/>
      <c r="L145" s="208"/>
      <c r="M145" s="209"/>
      <c r="N145" s="210"/>
      <c r="O145" s="210"/>
      <c r="P145" s="211">
        <f>SUM(P146:P161)</f>
        <v>0</v>
      </c>
      <c r="Q145" s="210"/>
      <c r="R145" s="211">
        <f>SUM(R146:R161)</f>
        <v>1.4769780999999997</v>
      </c>
      <c r="S145" s="210"/>
      <c r="T145" s="212">
        <f>SUM(T146:T161)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86</v>
      </c>
      <c r="AT145" s="214" t="s">
        <v>77</v>
      </c>
      <c r="AU145" s="214" t="s">
        <v>86</v>
      </c>
      <c r="AY145" s="213" t="s">
        <v>149</v>
      </c>
      <c r="BK145" s="215">
        <f>SUM(BK146:BK161)</f>
        <v>0</v>
      </c>
    </row>
    <row r="146" s="2" customFormat="1" ht="24.15" customHeight="1">
      <c r="A146" s="39"/>
      <c r="B146" s="40"/>
      <c r="C146" s="218" t="s">
        <v>86</v>
      </c>
      <c r="D146" s="218" t="s">
        <v>151</v>
      </c>
      <c r="E146" s="219" t="s">
        <v>152</v>
      </c>
      <c r="F146" s="220" t="s">
        <v>153</v>
      </c>
      <c r="G146" s="221" t="s">
        <v>154</v>
      </c>
      <c r="H146" s="222">
        <v>1</v>
      </c>
      <c r="I146" s="223"/>
      <c r="J146" s="224">
        <f>ROUND(I146*H146,2)</f>
        <v>0</v>
      </c>
      <c r="K146" s="225"/>
      <c r="L146" s="45"/>
      <c r="M146" s="226" t="s">
        <v>1</v>
      </c>
      <c r="N146" s="227" t="s">
        <v>44</v>
      </c>
      <c r="O146" s="92"/>
      <c r="P146" s="228">
        <f>O146*H146</f>
        <v>0</v>
      </c>
      <c r="Q146" s="228">
        <v>0.022280000000000001</v>
      </c>
      <c r="R146" s="228">
        <f>Q146*H146</f>
        <v>0.022280000000000001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155</v>
      </c>
      <c r="AT146" s="230" t="s">
        <v>151</v>
      </c>
      <c r="AU146" s="230" t="s">
        <v>156</v>
      </c>
      <c r="AY146" s="18" t="s">
        <v>149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156</v>
      </c>
      <c r="BK146" s="231">
        <f>ROUND(I146*H146,2)</f>
        <v>0</v>
      </c>
      <c r="BL146" s="18" t="s">
        <v>155</v>
      </c>
      <c r="BM146" s="230" t="s">
        <v>157</v>
      </c>
    </row>
    <row r="147" s="13" customFormat="1">
      <c r="A147" s="13"/>
      <c r="B147" s="232"/>
      <c r="C147" s="233"/>
      <c r="D147" s="234" t="s">
        <v>158</v>
      </c>
      <c r="E147" s="235" t="s">
        <v>1</v>
      </c>
      <c r="F147" s="236" t="s">
        <v>159</v>
      </c>
      <c r="G147" s="233"/>
      <c r="H147" s="237">
        <v>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158</v>
      </c>
      <c r="AU147" s="243" t="s">
        <v>156</v>
      </c>
      <c r="AV147" s="13" t="s">
        <v>156</v>
      </c>
      <c r="AW147" s="13" t="s">
        <v>34</v>
      </c>
      <c r="AX147" s="13" t="s">
        <v>86</v>
      </c>
      <c r="AY147" s="243" t="s">
        <v>149</v>
      </c>
    </row>
    <row r="148" s="2" customFormat="1" ht="24.15" customHeight="1">
      <c r="A148" s="39"/>
      <c r="B148" s="40"/>
      <c r="C148" s="218" t="s">
        <v>156</v>
      </c>
      <c r="D148" s="218" t="s">
        <v>151</v>
      </c>
      <c r="E148" s="219" t="s">
        <v>160</v>
      </c>
      <c r="F148" s="220" t="s">
        <v>161</v>
      </c>
      <c r="G148" s="221" t="s">
        <v>90</v>
      </c>
      <c r="H148" s="222">
        <v>5.5199999999999996</v>
      </c>
      <c r="I148" s="223"/>
      <c r="J148" s="224">
        <f>ROUND(I148*H148,2)</f>
        <v>0</v>
      </c>
      <c r="K148" s="225"/>
      <c r="L148" s="45"/>
      <c r="M148" s="226" t="s">
        <v>1</v>
      </c>
      <c r="N148" s="227" t="s">
        <v>44</v>
      </c>
      <c r="O148" s="92"/>
      <c r="P148" s="228">
        <f>O148*H148</f>
        <v>0</v>
      </c>
      <c r="Q148" s="228">
        <v>0.061969999999999997</v>
      </c>
      <c r="R148" s="228">
        <f>Q148*H148</f>
        <v>0.34207439999999995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155</v>
      </c>
      <c r="AT148" s="230" t="s">
        <v>151</v>
      </c>
      <c r="AU148" s="230" t="s">
        <v>156</v>
      </c>
      <c r="AY148" s="18" t="s">
        <v>149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156</v>
      </c>
      <c r="BK148" s="231">
        <f>ROUND(I148*H148,2)</f>
        <v>0</v>
      </c>
      <c r="BL148" s="18" t="s">
        <v>155</v>
      </c>
      <c r="BM148" s="230" t="s">
        <v>162</v>
      </c>
    </row>
    <row r="149" s="13" customFormat="1">
      <c r="A149" s="13"/>
      <c r="B149" s="232"/>
      <c r="C149" s="233"/>
      <c r="D149" s="234" t="s">
        <v>158</v>
      </c>
      <c r="E149" s="235" t="s">
        <v>1</v>
      </c>
      <c r="F149" s="236" t="s">
        <v>163</v>
      </c>
      <c r="G149" s="233"/>
      <c r="H149" s="237">
        <v>2.52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158</v>
      </c>
      <c r="AU149" s="243" t="s">
        <v>156</v>
      </c>
      <c r="AV149" s="13" t="s">
        <v>156</v>
      </c>
      <c r="AW149" s="13" t="s">
        <v>34</v>
      </c>
      <c r="AX149" s="13" t="s">
        <v>78</v>
      </c>
      <c r="AY149" s="243" t="s">
        <v>149</v>
      </c>
    </row>
    <row r="150" s="13" customFormat="1">
      <c r="A150" s="13"/>
      <c r="B150" s="232"/>
      <c r="C150" s="233"/>
      <c r="D150" s="234" t="s">
        <v>158</v>
      </c>
      <c r="E150" s="235" t="s">
        <v>1</v>
      </c>
      <c r="F150" s="236" t="s">
        <v>164</v>
      </c>
      <c r="G150" s="233"/>
      <c r="H150" s="237">
        <v>3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158</v>
      </c>
      <c r="AU150" s="243" t="s">
        <v>156</v>
      </c>
      <c r="AV150" s="13" t="s">
        <v>156</v>
      </c>
      <c r="AW150" s="13" t="s">
        <v>34</v>
      </c>
      <c r="AX150" s="13" t="s">
        <v>78</v>
      </c>
      <c r="AY150" s="243" t="s">
        <v>149</v>
      </c>
    </row>
    <row r="151" s="14" customFormat="1">
      <c r="A151" s="14"/>
      <c r="B151" s="244"/>
      <c r="C151" s="245"/>
      <c r="D151" s="234" t="s">
        <v>158</v>
      </c>
      <c r="E151" s="246" t="s">
        <v>1</v>
      </c>
      <c r="F151" s="247" t="s">
        <v>165</v>
      </c>
      <c r="G151" s="245"/>
      <c r="H151" s="248">
        <v>5.5199999999999996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158</v>
      </c>
      <c r="AU151" s="254" t="s">
        <v>156</v>
      </c>
      <c r="AV151" s="14" t="s">
        <v>155</v>
      </c>
      <c r="AW151" s="14" t="s">
        <v>34</v>
      </c>
      <c r="AX151" s="14" t="s">
        <v>86</v>
      </c>
      <c r="AY151" s="254" t="s">
        <v>149</v>
      </c>
    </row>
    <row r="152" s="2" customFormat="1" ht="24.15" customHeight="1">
      <c r="A152" s="39"/>
      <c r="B152" s="40"/>
      <c r="C152" s="218" t="s">
        <v>92</v>
      </c>
      <c r="D152" s="218" t="s">
        <v>151</v>
      </c>
      <c r="E152" s="219" t="s">
        <v>166</v>
      </c>
      <c r="F152" s="220" t="s">
        <v>167</v>
      </c>
      <c r="G152" s="221" t="s">
        <v>90</v>
      </c>
      <c r="H152" s="222">
        <v>9.0500000000000007</v>
      </c>
      <c r="I152" s="223"/>
      <c r="J152" s="224">
        <f>ROUND(I152*H152,2)</f>
        <v>0</v>
      </c>
      <c r="K152" s="225"/>
      <c r="L152" s="45"/>
      <c r="M152" s="226" t="s">
        <v>1</v>
      </c>
      <c r="N152" s="227" t="s">
        <v>44</v>
      </c>
      <c r="O152" s="92"/>
      <c r="P152" s="228">
        <f>O152*H152</f>
        <v>0</v>
      </c>
      <c r="Q152" s="228">
        <v>0.058970000000000002</v>
      </c>
      <c r="R152" s="228">
        <f>Q152*H152</f>
        <v>0.53367850000000006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155</v>
      </c>
      <c r="AT152" s="230" t="s">
        <v>151</v>
      </c>
      <c r="AU152" s="230" t="s">
        <v>156</v>
      </c>
      <c r="AY152" s="18" t="s">
        <v>149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156</v>
      </c>
      <c r="BK152" s="231">
        <f>ROUND(I152*H152,2)</f>
        <v>0</v>
      </c>
      <c r="BL152" s="18" t="s">
        <v>155</v>
      </c>
      <c r="BM152" s="230" t="s">
        <v>168</v>
      </c>
    </row>
    <row r="153" s="15" customFormat="1">
      <c r="A153" s="15"/>
      <c r="B153" s="255"/>
      <c r="C153" s="256"/>
      <c r="D153" s="234" t="s">
        <v>158</v>
      </c>
      <c r="E153" s="257" t="s">
        <v>1</v>
      </c>
      <c r="F153" s="258" t="s">
        <v>169</v>
      </c>
      <c r="G153" s="256"/>
      <c r="H153" s="257" t="s">
        <v>1</v>
      </c>
      <c r="I153" s="259"/>
      <c r="J153" s="256"/>
      <c r="K153" s="256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158</v>
      </c>
      <c r="AU153" s="264" t="s">
        <v>156</v>
      </c>
      <c r="AV153" s="15" t="s">
        <v>86</v>
      </c>
      <c r="AW153" s="15" t="s">
        <v>34</v>
      </c>
      <c r="AX153" s="15" t="s">
        <v>78</v>
      </c>
      <c r="AY153" s="264" t="s">
        <v>149</v>
      </c>
    </row>
    <row r="154" s="13" customFormat="1">
      <c r="A154" s="13"/>
      <c r="B154" s="232"/>
      <c r="C154" s="233"/>
      <c r="D154" s="234" t="s">
        <v>158</v>
      </c>
      <c r="E154" s="235" t="s">
        <v>1</v>
      </c>
      <c r="F154" s="236" t="s">
        <v>170</v>
      </c>
      <c r="G154" s="233"/>
      <c r="H154" s="237">
        <v>9.0500000000000007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158</v>
      </c>
      <c r="AU154" s="243" t="s">
        <v>156</v>
      </c>
      <c r="AV154" s="13" t="s">
        <v>156</v>
      </c>
      <c r="AW154" s="13" t="s">
        <v>34</v>
      </c>
      <c r="AX154" s="13" t="s">
        <v>78</v>
      </c>
      <c r="AY154" s="243" t="s">
        <v>149</v>
      </c>
    </row>
    <row r="155" s="14" customFormat="1">
      <c r="A155" s="14"/>
      <c r="B155" s="244"/>
      <c r="C155" s="245"/>
      <c r="D155" s="234" t="s">
        <v>158</v>
      </c>
      <c r="E155" s="246" t="s">
        <v>1</v>
      </c>
      <c r="F155" s="247" t="s">
        <v>165</v>
      </c>
      <c r="G155" s="245"/>
      <c r="H155" s="248">
        <v>9.0500000000000007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158</v>
      </c>
      <c r="AU155" s="254" t="s">
        <v>156</v>
      </c>
      <c r="AV155" s="14" t="s">
        <v>155</v>
      </c>
      <c r="AW155" s="14" t="s">
        <v>34</v>
      </c>
      <c r="AX155" s="14" t="s">
        <v>86</v>
      </c>
      <c r="AY155" s="254" t="s">
        <v>149</v>
      </c>
    </row>
    <row r="156" s="2" customFormat="1" ht="24.15" customHeight="1">
      <c r="A156" s="39"/>
      <c r="B156" s="40"/>
      <c r="C156" s="218" t="s">
        <v>155</v>
      </c>
      <c r="D156" s="218" t="s">
        <v>151</v>
      </c>
      <c r="E156" s="219" t="s">
        <v>171</v>
      </c>
      <c r="F156" s="220" t="s">
        <v>172</v>
      </c>
      <c r="G156" s="221" t="s">
        <v>90</v>
      </c>
      <c r="H156" s="222">
        <v>3</v>
      </c>
      <c r="I156" s="223"/>
      <c r="J156" s="224">
        <f>ROUND(I156*H156,2)</f>
        <v>0</v>
      </c>
      <c r="K156" s="225"/>
      <c r="L156" s="45"/>
      <c r="M156" s="226" t="s">
        <v>1</v>
      </c>
      <c r="N156" s="227" t="s">
        <v>44</v>
      </c>
      <c r="O156" s="92"/>
      <c r="P156" s="228">
        <f>O156*H156</f>
        <v>0</v>
      </c>
      <c r="Q156" s="228">
        <v>0.052519999999999997</v>
      </c>
      <c r="R156" s="228">
        <f>Q156*H156</f>
        <v>0.15755999999999998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155</v>
      </c>
      <c r="AT156" s="230" t="s">
        <v>151</v>
      </c>
      <c r="AU156" s="230" t="s">
        <v>156</v>
      </c>
      <c r="AY156" s="18" t="s">
        <v>149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156</v>
      </c>
      <c r="BK156" s="231">
        <f>ROUND(I156*H156,2)</f>
        <v>0</v>
      </c>
      <c r="BL156" s="18" t="s">
        <v>155</v>
      </c>
      <c r="BM156" s="230" t="s">
        <v>173</v>
      </c>
    </row>
    <row r="157" s="13" customFormat="1">
      <c r="A157" s="13"/>
      <c r="B157" s="232"/>
      <c r="C157" s="233"/>
      <c r="D157" s="234" t="s">
        <v>158</v>
      </c>
      <c r="E157" s="235" t="s">
        <v>1</v>
      </c>
      <c r="F157" s="236" t="s">
        <v>174</v>
      </c>
      <c r="G157" s="233"/>
      <c r="H157" s="237">
        <v>3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158</v>
      </c>
      <c r="AU157" s="243" t="s">
        <v>156</v>
      </c>
      <c r="AV157" s="13" t="s">
        <v>156</v>
      </c>
      <c r="AW157" s="13" t="s">
        <v>34</v>
      </c>
      <c r="AX157" s="13" t="s">
        <v>86</v>
      </c>
      <c r="AY157" s="243" t="s">
        <v>149</v>
      </c>
    </row>
    <row r="158" s="2" customFormat="1" ht="14.4" customHeight="1">
      <c r="A158" s="39"/>
      <c r="B158" s="40"/>
      <c r="C158" s="218" t="s">
        <v>175</v>
      </c>
      <c r="D158" s="218" t="s">
        <v>151</v>
      </c>
      <c r="E158" s="219" t="s">
        <v>176</v>
      </c>
      <c r="F158" s="220" t="s">
        <v>177</v>
      </c>
      <c r="G158" s="221" t="s">
        <v>90</v>
      </c>
      <c r="H158" s="222">
        <v>1.46</v>
      </c>
      <c r="I158" s="223"/>
      <c r="J158" s="224">
        <f>ROUND(I158*H158,2)</f>
        <v>0</v>
      </c>
      <c r="K158" s="225"/>
      <c r="L158" s="45"/>
      <c r="M158" s="226" t="s">
        <v>1</v>
      </c>
      <c r="N158" s="227" t="s">
        <v>44</v>
      </c>
      <c r="O158" s="92"/>
      <c r="P158" s="228">
        <f>O158*H158</f>
        <v>0</v>
      </c>
      <c r="Q158" s="228">
        <v>0.28861999999999999</v>
      </c>
      <c r="R158" s="228">
        <f>Q158*H158</f>
        <v>0.42138519999999996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155</v>
      </c>
      <c r="AT158" s="230" t="s">
        <v>151</v>
      </c>
      <c r="AU158" s="230" t="s">
        <v>156</v>
      </c>
      <c r="AY158" s="18" t="s">
        <v>149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156</v>
      </c>
      <c r="BK158" s="231">
        <f>ROUND(I158*H158,2)</f>
        <v>0</v>
      </c>
      <c r="BL158" s="18" t="s">
        <v>155</v>
      </c>
      <c r="BM158" s="230" t="s">
        <v>178</v>
      </c>
    </row>
    <row r="159" s="13" customFormat="1">
      <c r="A159" s="13"/>
      <c r="B159" s="232"/>
      <c r="C159" s="233"/>
      <c r="D159" s="234" t="s">
        <v>158</v>
      </c>
      <c r="E159" s="235" t="s">
        <v>1</v>
      </c>
      <c r="F159" s="236" t="s">
        <v>179</v>
      </c>
      <c r="G159" s="233"/>
      <c r="H159" s="237">
        <v>0.56000000000000005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158</v>
      </c>
      <c r="AU159" s="243" t="s">
        <v>156</v>
      </c>
      <c r="AV159" s="13" t="s">
        <v>156</v>
      </c>
      <c r="AW159" s="13" t="s">
        <v>34</v>
      </c>
      <c r="AX159" s="13" t="s">
        <v>78</v>
      </c>
      <c r="AY159" s="243" t="s">
        <v>149</v>
      </c>
    </row>
    <row r="160" s="13" customFormat="1">
      <c r="A160" s="13"/>
      <c r="B160" s="232"/>
      <c r="C160" s="233"/>
      <c r="D160" s="234" t="s">
        <v>158</v>
      </c>
      <c r="E160" s="235" t="s">
        <v>1</v>
      </c>
      <c r="F160" s="236" t="s">
        <v>180</v>
      </c>
      <c r="G160" s="233"/>
      <c r="H160" s="237">
        <v>0.90000000000000002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158</v>
      </c>
      <c r="AU160" s="243" t="s">
        <v>156</v>
      </c>
      <c r="AV160" s="13" t="s">
        <v>156</v>
      </c>
      <c r="AW160" s="13" t="s">
        <v>34</v>
      </c>
      <c r="AX160" s="13" t="s">
        <v>78</v>
      </c>
      <c r="AY160" s="243" t="s">
        <v>149</v>
      </c>
    </row>
    <row r="161" s="14" customFormat="1">
      <c r="A161" s="14"/>
      <c r="B161" s="244"/>
      <c r="C161" s="245"/>
      <c r="D161" s="234" t="s">
        <v>158</v>
      </c>
      <c r="E161" s="246" t="s">
        <v>1</v>
      </c>
      <c r="F161" s="247" t="s">
        <v>165</v>
      </c>
      <c r="G161" s="245"/>
      <c r="H161" s="248">
        <v>1.46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158</v>
      </c>
      <c r="AU161" s="254" t="s">
        <v>156</v>
      </c>
      <c r="AV161" s="14" t="s">
        <v>155</v>
      </c>
      <c r="AW161" s="14" t="s">
        <v>34</v>
      </c>
      <c r="AX161" s="14" t="s">
        <v>86</v>
      </c>
      <c r="AY161" s="254" t="s">
        <v>149</v>
      </c>
    </row>
    <row r="162" s="12" customFormat="1" ht="22.8" customHeight="1">
      <c r="A162" s="12"/>
      <c r="B162" s="203"/>
      <c r="C162" s="204"/>
      <c r="D162" s="205" t="s">
        <v>77</v>
      </c>
      <c r="E162" s="216" t="s">
        <v>181</v>
      </c>
      <c r="F162" s="216" t="s">
        <v>182</v>
      </c>
      <c r="G162" s="204"/>
      <c r="H162" s="204"/>
      <c r="I162" s="207"/>
      <c r="J162" s="217">
        <f>BK162</f>
        <v>0</v>
      </c>
      <c r="K162" s="204"/>
      <c r="L162" s="208"/>
      <c r="M162" s="209"/>
      <c r="N162" s="210"/>
      <c r="O162" s="210"/>
      <c r="P162" s="211">
        <f>SUM(P163:P214)</f>
        <v>0</v>
      </c>
      <c r="Q162" s="210"/>
      <c r="R162" s="211">
        <f>SUM(R163:R214)</f>
        <v>8.0391491200000011</v>
      </c>
      <c r="S162" s="210"/>
      <c r="T162" s="212">
        <f>SUM(T163:T214)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86</v>
      </c>
      <c r="AT162" s="214" t="s">
        <v>77</v>
      </c>
      <c r="AU162" s="214" t="s">
        <v>86</v>
      </c>
      <c r="AY162" s="213" t="s">
        <v>149</v>
      </c>
      <c r="BK162" s="215">
        <f>SUM(BK163:BK214)</f>
        <v>0</v>
      </c>
    </row>
    <row r="163" s="2" customFormat="1" ht="24.15" customHeight="1">
      <c r="A163" s="39"/>
      <c r="B163" s="40"/>
      <c r="C163" s="218" t="s">
        <v>181</v>
      </c>
      <c r="D163" s="218" t="s">
        <v>151</v>
      </c>
      <c r="E163" s="219" t="s">
        <v>183</v>
      </c>
      <c r="F163" s="220" t="s">
        <v>184</v>
      </c>
      <c r="G163" s="221" t="s">
        <v>90</v>
      </c>
      <c r="H163" s="222">
        <v>64.120000000000005</v>
      </c>
      <c r="I163" s="223"/>
      <c r="J163" s="224">
        <f>ROUND(I163*H163,2)</f>
        <v>0</v>
      </c>
      <c r="K163" s="225"/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0.00025999999999999998</v>
      </c>
      <c r="R163" s="228">
        <f>Q163*H163</f>
        <v>0.016671200000000001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155</v>
      </c>
      <c r="AT163" s="230" t="s">
        <v>151</v>
      </c>
      <c r="AU163" s="230" t="s">
        <v>156</v>
      </c>
      <c r="AY163" s="18" t="s">
        <v>149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156</v>
      </c>
      <c r="BK163" s="231">
        <f>ROUND(I163*H163,2)</f>
        <v>0</v>
      </c>
      <c r="BL163" s="18" t="s">
        <v>155</v>
      </c>
      <c r="BM163" s="230" t="s">
        <v>185</v>
      </c>
    </row>
    <row r="164" s="13" customFormat="1">
      <c r="A164" s="13"/>
      <c r="B164" s="232"/>
      <c r="C164" s="233"/>
      <c r="D164" s="234" t="s">
        <v>158</v>
      </c>
      <c r="E164" s="235" t="s">
        <v>1</v>
      </c>
      <c r="F164" s="236" t="s">
        <v>93</v>
      </c>
      <c r="G164" s="233"/>
      <c r="H164" s="237">
        <v>64.120000000000005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158</v>
      </c>
      <c r="AU164" s="243" t="s">
        <v>156</v>
      </c>
      <c r="AV164" s="13" t="s">
        <v>156</v>
      </c>
      <c r="AW164" s="13" t="s">
        <v>34</v>
      </c>
      <c r="AX164" s="13" t="s">
        <v>86</v>
      </c>
      <c r="AY164" s="243" t="s">
        <v>149</v>
      </c>
    </row>
    <row r="165" s="2" customFormat="1" ht="24.15" customHeight="1">
      <c r="A165" s="39"/>
      <c r="B165" s="40"/>
      <c r="C165" s="218" t="s">
        <v>186</v>
      </c>
      <c r="D165" s="218" t="s">
        <v>151</v>
      </c>
      <c r="E165" s="219" t="s">
        <v>187</v>
      </c>
      <c r="F165" s="220" t="s">
        <v>188</v>
      </c>
      <c r="G165" s="221" t="s">
        <v>90</v>
      </c>
      <c r="H165" s="222">
        <v>64.120000000000005</v>
      </c>
      <c r="I165" s="223"/>
      <c r="J165" s="224">
        <f>ROUND(I165*H165,2)</f>
        <v>0</v>
      </c>
      <c r="K165" s="225"/>
      <c r="L165" s="45"/>
      <c r="M165" s="226" t="s">
        <v>1</v>
      </c>
      <c r="N165" s="227" t="s">
        <v>44</v>
      </c>
      <c r="O165" s="92"/>
      <c r="P165" s="228">
        <f>O165*H165</f>
        <v>0</v>
      </c>
      <c r="Q165" s="228">
        <v>0.0043800000000000002</v>
      </c>
      <c r="R165" s="228">
        <f>Q165*H165</f>
        <v>0.28084560000000003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155</v>
      </c>
      <c r="AT165" s="230" t="s">
        <v>151</v>
      </c>
      <c r="AU165" s="230" t="s">
        <v>156</v>
      </c>
      <c r="AY165" s="18" t="s">
        <v>149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156</v>
      </c>
      <c r="BK165" s="231">
        <f>ROUND(I165*H165,2)</f>
        <v>0</v>
      </c>
      <c r="BL165" s="18" t="s">
        <v>155</v>
      </c>
      <c r="BM165" s="230" t="s">
        <v>189</v>
      </c>
    </row>
    <row r="166" s="13" customFormat="1">
      <c r="A166" s="13"/>
      <c r="B166" s="232"/>
      <c r="C166" s="233"/>
      <c r="D166" s="234" t="s">
        <v>158</v>
      </c>
      <c r="E166" s="235" t="s">
        <v>1</v>
      </c>
      <c r="F166" s="236" t="s">
        <v>93</v>
      </c>
      <c r="G166" s="233"/>
      <c r="H166" s="237">
        <v>64.120000000000005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158</v>
      </c>
      <c r="AU166" s="243" t="s">
        <v>156</v>
      </c>
      <c r="AV166" s="13" t="s">
        <v>156</v>
      </c>
      <c r="AW166" s="13" t="s">
        <v>34</v>
      </c>
      <c r="AX166" s="13" t="s">
        <v>86</v>
      </c>
      <c r="AY166" s="243" t="s">
        <v>149</v>
      </c>
    </row>
    <row r="167" s="2" customFormat="1" ht="24.15" customHeight="1">
      <c r="A167" s="39"/>
      <c r="B167" s="40"/>
      <c r="C167" s="218" t="s">
        <v>190</v>
      </c>
      <c r="D167" s="218" t="s">
        <v>151</v>
      </c>
      <c r="E167" s="219" t="s">
        <v>191</v>
      </c>
      <c r="F167" s="220" t="s">
        <v>192</v>
      </c>
      <c r="G167" s="221" t="s">
        <v>90</v>
      </c>
      <c r="H167" s="222">
        <v>64.120000000000005</v>
      </c>
      <c r="I167" s="223"/>
      <c r="J167" s="224">
        <f>ROUND(I167*H167,2)</f>
        <v>0</v>
      </c>
      <c r="K167" s="225"/>
      <c r="L167" s="45"/>
      <c r="M167" s="226" t="s">
        <v>1</v>
      </c>
      <c r="N167" s="227" t="s">
        <v>44</v>
      </c>
      <c r="O167" s="92"/>
      <c r="P167" s="228">
        <f>O167*H167</f>
        <v>0</v>
      </c>
      <c r="Q167" s="228">
        <v>0.0030000000000000001</v>
      </c>
      <c r="R167" s="228">
        <f>Q167*H167</f>
        <v>0.19236000000000003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155</v>
      </c>
      <c r="AT167" s="230" t="s">
        <v>151</v>
      </c>
      <c r="AU167" s="230" t="s">
        <v>156</v>
      </c>
      <c r="AY167" s="18" t="s">
        <v>149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156</v>
      </c>
      <c r="BK167" s="231">
        <f>ROUND(I167*H167,2)</f>
        <v>0</v>
      </c>
      <c r="BL167" s="18" t="s">
        <v>155</v>
      </c>
      <c r="BM167" s="230" t="s">
        <v>193</v>
      </c>
    </row>
    <row r="168" s="13" customFormat="1">
      <c r="A168" s="13"/>
      <c r="B168" s="232"/>
      <c r="C168" s="233"/>
      <c r="D168" s="234" t="s">
        <v>158</v>
      </c>
      <c r="E168" s="235" t="s">
        <v>1</v>
      </c>
      <c r="F168" s="236" t="s">
        <v>93</v>
      </c>
      <c r="G168" s="233"/>
      <c r="H168" s="237">
        <v>64.120000000000005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158</v>
      </c>
      <c r="AU168" s="243" t="s">
        <v>156</v>
      </c>
      <c r="AV168" s="13" t="s">
        <v>156</v>
      </c>
      <c r="AW168" s="13" t="s">
        <v>34</v>
      </c>
      <c r="AX168" s="13" t="s">
        <v>86</v>
      </c>
      <c r="AY168" s="243" t="s">
        <v>149</v>
      </c>
    </row>
    <row r="169" s="2" customFormat="1" ht="24.15" customHeight="1">
      <c r="A169" s="39"/>
      <c r="B169" s="40"/>
      <c r="C169" s="218" t="s">
        <v>194</v>
      </c>
      <c r="D169" s="218" t="s">
        <v>151</v>
      </c>
      <c r="E169" s="219" t="s">
        <v>195</v>
      </c>
      <c r="F169" s="220" t="s">
        <v>196</v>
      </c>
      <c r="G169" s="221" t="s">
        <v>90</v>
      </c>
      <c r="H169" s="222">
        <v>178.048</v>
      </c>
      <c r="I169" s="223"/>
      <c r="J169" s="224">
        <f>ROUND(I169*H169,2)</f>
        <v>0</v>
      </c>
      <c r="K169" s="225"/>
      <c r="L169" s="45"/>
      <c r="M169" s="226" t="s">
        <v>1</v>
      </c>
      <c r="N169" s="227" t="s">
        <v>44</v>
      </c>
      <c r="O169" s="92"/>
      <c r="P169" s="228">
        <f>O169*H169</f>
        <v>0</v>
      </c>
      <c r="Q169" s="228">
        <v>0.00025999999999999998</v>
      </c>
      <c r="R169" s="228">
        <f>Q169*H169</f>
        <v>0.046292479999999997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155</v>
      </c>
      <c r="AT169" s="230" t="s">
        <v>151</v>
      </c>
      <c r="AU169" s="230" t="s">
        <v>156</v>
      </c>
      <c r="AY169" s="18" t="s">
        <v>149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156</v>
      </c>
      <c r="BK169" s="231">
        <f>ROUND(I169*H169,2)</f>
        <v>0</v>
      </c>
      <c r="BL169" s="18" t="s">
        <v>155</v>
      </c>
      <c r="BM169" s="230" t="s">
        <v>197</v>
      </c>
    </row>
    <row r="170" s="13" customFormat="1">
      <c r="A170" s="13"/>
      <c r="B170" s="232"/>
      <c r="C170" s="233"/>
      <c r="D170" s="234" t="s">
        <v>158</v>
      </c>
      <c r="E170" s="235" t="s">
        <v>1</v>
      </c>
      <c r="F170" s="236" t="s">
        <v>97</v>
      </c>
      <c r="G170" s="233"/>
      <c r="H170" s="237">
        <v>178.048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158</v>
      </c>
      <c r="AU170" s="243" t="s">
        <v>156</v>
      </c>
      <c r="AV170" s="13" t="s">
        <v>156</v>
      </c>
      <c r="AW170" s="13" t="s">
        <v>34</v>
      </c>
      <c r="AX170" s="13" t="s">
        <v>86</v>
      </c>
      <c r="AY170" s="243" t="s">
        <v>149</v>
      </c>
    </row>
    <row r="171" s="2" customFormat="1" ht="24.15" customHeight="1">
      <c r="A171" s="39"/>
      <c r="B171" s="40"/>
      <c r="C171" s="218" t="s">
        <v>198</v>
      </c>
      <c r="D171" s="218" t="s">
        <v>151</v>
      </c>
      <c r="E171" s="219" t="s">
        <v>199</v>
      </c>
      <c r="F171" s="220" t="s">
        <v>200</v>
      </c>
      <c r="G171" s="221" t="s">
        <v>90</v>
      </c>
      <c r="H171" s="222">
        <v>178.048</v>
      </c>
      <c r="I171" s="223"/>
      <c r="J171" s="224">
        <f>ROUND(I171*H171,2)</f>
        <v>0</v>
      </c>
      <c r="K171" s="225"/>
      <c r="L171" s="45"/>
      <c r="M171" s="226" t="s">
        <v>1</v>
      </c>
      <c r="N171" s="227" t="s">
        <v>44</v>
      </c>
      <c r="O171" s="92"/>
      <c r="P171" s="228">
        <f>O171*H171</f>
        <v>0</v>
      </c>
      <c r="Q171" s="228">
        <v>0.0043800000000000002</v>
      </c>
      <c r="R171" s="228">
        <f>Q171*H171</f>
        <v>0.77985024000000003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155</v>
      </c>
      <c r="AT171" s="230" t="s">
        <v>151</v>
      </c>
      <c r="AU171" s="230" t="s">
        <v>156</v>
      </c>
      <c r="AY171" s="18" t="s">
        <v>149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156</v>
      </c>
      <c r="BK171" s="231">
        <f>ROUND(I171*H171,2)</f>
        <v>0</v>
      </c>
      <c r="BL171" s="18" t="s">
        <v>155</v>
      </c>
      <c r="BM171" s="230" t="s">
        <v>201</v>
      </c>
    </row>
    <row r="172" s="13" customFormat="1">
      <c r="A172" s="13"/>
      <c r="B172" s="232"/>
      <c r="C172" s="233"/>
      <c r="D172" s="234" t="s">
        <v>158</v>
      </c>
      <c r="E172" s="235" t="s">
        <v>1</v>
      </c>
      <c r="F172" s="236" t="s">
        <v>97</v>
      </c>
      <c r="G172" s="233"/>
      <c r="H172" s="237">
        <v>178.048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158</v>
      </c>
      <c r="AU172" s="243" t="s">
        <v>156</v>
      </c>
      <c r="AV172" s="13" t="s">
        <v>156</v>
      </c>
      <c r="AW172" s="13" t="s">
        <v>34</v>
      </c>
      <c r="AX172" s="13" t="s">
        <v>86</v>
      </c>
      <c r="AY172" s="243" t="s">
        <v>149</v>
      </c>
    </row>
    <row r="173" s="2" customFormat="1" ht="24.15" customHeight="1">
      <c r="A173" s="39"/>
      <c r="B173" s="40"/>
      <c r="C173" s="218" t="s">
        <v>202</v>
      </c>
      <c r="D173" s="218" t="s">
        <v>151</v>
      </c>
      <c r="E173" s="219" t="s">
        <v>203</v>
      </c>
      <c r="F173" s="220" t="s">
        <v>204</v>
      </c>
      <c r="G173" s="221" t="s">
        <v>90</v>
      </c>
      <c r="H173" s="222">
        <v>161.648</v>
      </c>
      <c r="I173" s="223"/>
      <c r="J173" s="224">
        <f>ROUND(I173*H173,2)</f>
        <v>0</v>
      </c>
      <c r="K173" s="225"/>
      <c r="L173" s="45"/>
      <c r="M173" s="226" t="s">
        <v>1</v>
      </c>
      <c r="N173" s="227" t="s">
        <v>44</v>
      </c>
      <c r="O173" s="92"/>
      <c r="P173" s="228">
        <f>O173*H173</f>
        <v>0</v>
      </c>
      <c r="Q173" s="228">
        <v>0.0030000000000000001</v>
      </c>
      <c r="R173" s="228">
        <f>Q173*H173</f>
        <v>0.48494399999999999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155</v>
      </c>
      <c r="AT173" s="230" t="s">
        <v>151</v>
      </c>
      <c r="AU173" s="230" t="s">
        <v>156</v>
      </c>
      <c r="AY173" s="18" t="s">
        <v>149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156</v>
      </c>
      <c r="BK173" s="231">
        <f>ROUND(I173*H173,2)</f>
        <v>0</v>
      </c>
      <c r="BL173" s="18" t="s">
        <v>155</v>
      </c>
      <c r="BM173" s="230" t="s">
        <v>205</v>
      </c>
    </row>
    <row r="174" s="13" customFormat="1">
      <c r="A174" s="13"/>
      <c r="B174" s="232"/>
      <c r="C174" s="233"/>
      <c r="D174" s="234" t="s">
        <v>158</v>
      </c>
      <c r="E174" s="235" t="s">
        <v>1</v>
      </c>
      <c r="F174" s="236" t="s">
        <v>97</v>
      </c>
      <c r="G174" s="233"/>
      <c r="H174" s="237">
        <v>178.048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158</v>
      </c>
      <c r="AU174" s="243" t="s">
        <v>156</v>
      </c>
      <c r="AV174" s="13" t="s">
        <v>156</v>
      </c>
      <c r="AW174" s="13" t="s">
        <v>34</v>
      </c>
      <c r="AX174" s="13" t="s">
        <v>78</v>
      </c>
      <c r="AY174" s="243" t="s">
        <v>149</v>
      </c>
    </row>
    <row r="175" s="13" customFormat="1">
      <c r="A175" s="13"/>
      <c r="B175" s="232"/>
      <c r="C175" s="233"/>
      <c r="D175" s="234" t="s">
        <v>158</v>
      </c>
      <c r="E175" s="235" t="s">
        <v>1</v>
      </c>
      <c r="F175" s="236" t="s">
        <v>206</v>
      </c>
      <c r="G175" s="233"/>
      <c r="H175" s="237">
        <v>-16.399999999999999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158</v>
      </c>
      <c r="AU175" s="243" t="s">
        <v>156</v>
      </c>
      <c r="AV175" s="13" t="s">
        <v>156</v>
      </c>
      <c r="AW175" s="13" t="s">
        <v>34</v>
      </c>
      <c r="AX175" s="13" t="s">
        <v>78</v>
      </c>
      <c r="AY175" s="243" t="s">
        <v>149</v>
      </c>
    </row>
    <row r="176" s="14" customFormat="1">
      <c r="A176" s="14"/>
      <c r="B176" s="244"/>
      <c r="C176" s="245"/>
      <c r="D176" s="234" t="s">
        <v>158</v>
      </c>
      <c r="E176" s="246" t="s">
        <v>1</v>
      </c>
      <c r="F176" s="247" t="s">
        <v>165</v>
      </c>
      <c r="G176" s="245"/>
      <c r="H176" s="248">
        <v>161.648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158</v>
      </c>
      <c r="AU176" s="254" t="s">
        <v>156</v>
      </c>
      <c r="AV176" s="14" t="s">
        <v>155</v>
      </c>
      <c r="AW176" s="14" t="s">
        <v>34</v>
      </c>
      <c r="AX176" s="14" t="s">
        <v>86</v>
      </c>
      <c r="AY176" s="254" t="s">
        <v>149</v>
      </c>
    </row>
    <row r="177" s="2" customFormat="1" ht="24.15" customHeight="1">
      <c r="A177" s="39"/>
      <c r="B177" s="40"/>
      <c r="C177" s="218" t="s">
        <v>207</v>
      </c>
      <c r="D177" s="218" t="s">
        <v>151</v>
      </c>
      <c r="E177" s="219" t="s">
        <v>208</v>
      </c>
      <c r="F177" s="220" t="s">
        <v>209</v>
      </c>
      <c r="G177" s="221" t="s">
        <v>90</v>
      </c>
      <c r="H177" s="222">
        <v>9</v>
      </c>
      <c r="I177" s="223"/>
      <c r="J177" s="224">
        <f>ROUND(I177*H177,2)</f>
        <v>0</v>
      </c>
      <c r="K177" s="225"/>
      <c r="L177" s="45"/>
      <c r="M177" s="226" t="s">
        <v>1</v>
      </c>
      <c r="N177" s="227" t="s">
        <v>44</v>
      </c>
      <c r="O177" s="92"/>
      <c r="P177" s="228">
        <f>O177*H177</f>
        <v>0</v>
      </c>
      <c r="Q177" s="228">
        <v>0.015400000000000001</v>
      </c>
      <c r="R177" s="228">
        <f>Q177*H177</f>
        <v>0.1386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155</v>
      </c>
      <c r="AT177" s="230" t="s">
        <v>151</v>
      </c>
      <c r="AU177" s="230" t="s">
        <v>156</v>
      </c>
      <c r="AY177" s="18" t="s">
        <v>149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156</v>
      </c>
      <c r="BK177" s="231">
        <f>ROUND(I177*H177,2)</f>
        <v>0</v>
      </c>
      <c r="BL177" s="18" t="s">
        <v>155</v>
      </c>
      <c r="BM177" s="230" t="s">
        <v>210</v>
      </c>
    </row>
    <row r="178" s="15" customFormat="1">
      <c r="A178" s="15"/>
      <c r="B178" s="255"/>
      <c r="C178" s="256"/>
      <c r="D178" s="234" t="s">
        <v>158</v>
      </c>
      <c r="E178" s="257" t="s">
        <v>1</v>
      </c>
      <c r="F178" s="258" t="s">
        <v>211</v>
      </c>
      <c r="G178" s="256"/>
      <c r="H178" s="257" t="s">
        <v>1</v>
      </c>
      <c r="I178" s="259"/>
      <c r="J178" s="256"/>
      <c r="K178" s="256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158</v>
      </c>
      <c r="AU178" s="264" t="s">
        <v>156</v>
      </c>
      <c r="AV178" s="15" t="s">
        <v>86</v>
      </c>
      <c r="AW178" s="15" t="s">
        <v>34</v>
      </c>
      <c r="AX178" s="15" t="s">
        <v>78</v>
      </c>
      <c r="AY178" s="264" t="s">
        <v>149</v>
      </c>
    </row>
    <row r="179" s="13" customFormat="1">
      <c r="A179" s="13"/>
      <c r="B179" s="232"/>
      <c r="C179" s="233"/>
      <c r="D179" s="234" t="s">
        <v>158</v>
      </c>
      <c r="E179" s="235" t="s">
        <v>1</v>
      </c>
      <c r="F179" s="236" t="s">
        <v>212</v>
      </c>
      <c r="G179" s="233"/>
      <c r="H179" s="237">
        <v>9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158</v>
      </c>
      <c r="AU179" s="243" t="s">
        <v>156</v>
      </c>
      <c r="AV179" s="13" t="s">
        <v>156</v>
      </c>
      <c r="AW179" s="13" t="s">
        <v>34</v>
      </c>
      <c r="AX179" s="13" t="s">
        <v>78</v>
      </c>
      <c r="AY179" s="243" t="s">
        <v>149</v>
      </c>
    </row>
    <row r="180" s="14" customFormat="1">
      <c r="A180" s="14"/>
      <c r="B180" s="244"/>
      <c r="C180" s="245"/>
      <c r="D180" s="234" t="s">
        <v>158</v>
      </c>
      <c r="E180" s="246" t="s">
        <v>1</v>
      </c>
      <c r="F180" s="247" t="s">
        <v>165</v>
      </c>
      <c r="G180" s="245"/>
      <c r="H180" s="248">
        <v>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158</v>
      </c>
      <c r="AU180" s="254" t="s">
        <v>156</v>
      </c>
      <c r="AV180" s="14" t="s">
        <v>155</v>
      </c>
      <c r="AW180" s="14" t="s">
        <v>34</v>
      </c>
      <c r="AX180" s="14" t="s">
        <v>86</v>
      </c>
      <c r="AY180" s="254" t="s">
        <v>149</v>
      </c>
    </row>
    <row r="181" s="2" customFormat="1" ht="24.15" customHeight="1">
      <c r="A181" s="39"/>
      <c r="B181" s="40"/>
      <c r="C181" s="218" t="s">
        <v>213</v>
      </c>
      <c r="D181" s="218" t="s">
        <v>151</v>
      </c>
      <c r="E181" s="219" t="s">
        <v>214</v>
      </c>
      <c r="F181" s="220" t="s">
        <v>215</v>
      </c>
      <c r="G181" s="221" t="s">
        <v>90</v>
      </c>
      <c r="H181" s="222">
        <v>0.80000000000000004</v>
      </c>
      <c r="I181" s="223"/>
      <c r="J181" s="224">
        <f>ROUND(I181*H181,2)</f>
        <v>0</v>
      </c>
      <c r="K181" s="225"/>
      <c r="L181" s="45"/>
      <c r="M181" s="226" t="s">
        <v>1</v>
      </c>
      <c r="N181" s="227" t="s">
        <v>44</v>
      </c>
      <c r="O181" s="92"/>
      <c r="P181" s="228">
        <f>O181*H181</f>
        <v>0</v>
      </c>
      <c r="Q181" s="228">
        <v>0.038199999999999998</v>
      </c>
      <c r="R181" s="228">
        <f>Q181*H181</f>
        <v>0.03056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155</v>
      </c>
      <c r="AT181" s="230" t="s">
        <v>151</v>
      </c>
      <c r="AU181" s="230" t="s">
        <v>156</v>
      </c>
      <c r="AY181" s="18" t="s">
        <v>149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156</v>
      </c>
      <c r="BK181" s="231">
        <f>ROUND(I181*H181,2)</f>
        <v>0</v>
      </c>
      <c r="BL181" s="18" t="s">
        <v>155</v>
      </c>
      <c r="BM181" s="230" t="s">
        <v>216</v>
      </c>
    </row>
    <row r="182" s="15" customFormat="1">
      <c r="A182" s="15"/>
      <c r="B182" s="255"/>
      <c r="C182" s="256"/>
      <c r="D182" s="234" t="s">
        <v>158</v>
      </c>
      <c r="E182" s="257" t="s">
        <v>1</v>
      </c>
      <c r="F182" s="258" t="s">
        <v>217</v>
      </c>
      <c r="G182" s="256"/>
      <c r="H182" s="257" t="s">
        <v>1</v>
      </c>
      <c r="I182" s="259"/>
      <c r="J182" s="256"/>
      <c r="K182" s="256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158</v>
      </c>
      <c r="AU182" s="264" t="s">
        <v>156</v>
      </c>
      <c r="AV182" s="15" t="s">
        <v>86</v>
      </c>
      <c r="AW182" s="15" t="s">
        <v>34</v>
      </c>
      <c r="AX182" s="15" t="s">
        <v>78</v>
      </c>
      <c r="AY182" s="264" t="s">
        <v>149</v>
      </c>
    </row>
    <row r="183" s="13" customFormat="1">
      <c r="A183" s="13"/>
      <c r="B183" s="232"/>
      <c r="C183" s="233"/>
      <c r="D183" s="234" t="s">
        <v>158</v>
      </c>
      <c r="E183" s="235" t="s">
        <v>1</v>
      </c>
      <c r="F183" s="236" t="s">
        <v>218</v>
      </c>
      <c r="G183" s="233"/>
      <c r="H183" s="237">
        <v>0.20000000000000001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158</v>
      </c>
      <c r="AU183" s="243" t="s">
        <v>156</v>
      </c>
      <c r="AV183" s="13" t="s">
        <v>156</v>
      </c>
      <c r="AW183" s="13" t="s">
        <v>34</v>
      </c>
      <c r="AX183" s="13" t="s">
        <v>78</v>
      </c>
      <c r="AY183" s="243" t="s">
        <v>149</v>
      </c>
    </row>
    <row r="184" s="13" customFormat="1">
      <c r="A184" s="13"/>
      <c r="B184" s="232"/>
      <c r="C184" s="233"/>
      <c r="D184" s="234" t="s">
        <v>158</v>
      </c>
      <c r="E184" s="235" t="s">
        <v>1</v>
      </c>
      <c r="F184" s="236" t="s">
        <v>219</v>
      </c>
      <c r="G184" s="233"/>
      <c r="H184" s="237">
        <v>0.10000000000000001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158</v>
      </c>
      <c r="AU184" s="243" t="s">
        <v>156</v>
      </c>
      <c r="AV184" s="13" t="s">
        <v>156</v>
      </c>
      <c r="AW184" s="13" t="s">
        <v>34</v>
      </c>
      <c r="AX184" s="13" t="s">
        <v>78</v>
      </c>
      <c r="AY184" s="243" t="s">
        <v>149</v>
      </c>
    </row>
    <row r="185" s="13" customFormat="1">
      <c r="A185" s="13"/>
      <c r="B185" s="232"/>
      <c r="C185" s="233"/>
      <c r="D185" s="234" t="s">
        <v>158</v>
      </c>
      <c r="E185" s="235" t="s">
        <v>1</v>
      </c>
      <c r="F185" s="236" t="s">
        <v>220</v>
      </c>
      <c r="G185" s="233"/>
      <c r="H185" s="237">
        <v>0.10000000000000001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158</v>
      </c>
      <c r="AU185" s="243" t="s">
        <v>156</v>
      </c>
      <c r="AV185" s="13" t="s">
        <v>156</v>
      </c>
      <c r="AW185" s="13" t="s">
        <v>34</v>
      </c>
      <c r="AX185" s="13" t="s">
        <v>78</v>
      </c>
      <c r="AY185" s="243" t="s">
        <v>149</v>
      </c>
    </row>
    <row r="186" s="16" customFormat="1">
      <c r="A186" s="16"/>
      <c r="B186" s="265"/>
      <c r="C186" s="266"/>
      <c r="D186" s="234" t="s">
        <v>158</v>
      </c>
      <c r="E186" s="267" t="s">
        <v>1</v>
      </c>
      <c r="F186" s="268" t="s">
        <v>221</v>
      </c>
      <c r="G186" s="266"/>
      <c r="H186" s="269">
        <v>0.40000000000000002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5" t="s">
        <v>158</v>
      </c>
      <c r="AU186" s="275" t="s">
        <v>156</v>
      </c>
      <c r="AV186" s="16" t="s">
        <v>92</v>
      </c>
      <c r="AW186" s="16" t="s">
        <v>34</v>
      </c>
      <c r="AX186" s="16" t="s">
        <v>78</v>
      </c>
      <c r="AY186" s="275" t="s">
        <v>149</v>
      </c>
    </row>
    <row r="187" s="15" customFormat="1">
      <c r="A187" s="15"/>
      <c r="B187" s="255"/>
      <c r="C187" s="256"/>
      <c r="D187" s="234" t="s">
        <v>158</v>
      </c>
      <c r="E187" s="257" t="s">
        <v>1</v>
      </c>
      <c r="F187" s="258" t="s">
        <v>217</v>
      </c>
      <c r="G187" s="256"/>
      <c r="H187" s="257" t="s">
        <v>1</v>
      </c>
      <c r="I187" s="259"/>
      <c r="J187" s="256"/>
      <c r="K187" s="256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158</v>
      </c>
      <c r="AU187" s="264" t="s">
        <v>156</v>
      </c>
      <c r="AV187" s="15" t="s">
        <v>86</v>
      </c>
      <c r="AW187" s="15" t="s">
        <v>34</v>
      </c>
      <c r="AX187" s="15" t="s">
        <v>78</v>
      </c>
      <c r="AY187" s="264" t="s">
        <v>149</v>
      </c>
    </row>
    <row r="188" s="13" customFormat="1">
      <c r="A188" s="13"/>
      <c r="B188" s="232"/>
      <c r="C188" s="233"/>
      <c r="D188" s="234" t="s">
        <v>158</v>
      </c>
      <c r="E188" s="235" t="s">
        <v>1</v>
      </c>
      <c r="F188" s="236" t="s">
        <v>218</v>
      </c>
      <c r="G188" s="233"/>
      <c r="H188" s="237">
        <v>0.20000000000000001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158</v>
      </c>
      <c r="AU188" s="243" t="s">
        <v>156</v>
      </c>
      <c r="AV188" s="13" t="s">
        <v>156</v>
      </c>
      <c r="AW188" s="13" t="s">
        <v>34</v>
      </c>
      <c r="AX188" s="13" t="s">
        <v>78</v>
      </c>
      <c r="AY188" s="243" t="s">
        <v>149</v>
      </c>
    </row>
    <row r="189" s="13" customFormat="1">
      <c r="A189" s="13"/>
      <c r="B189" s="232"/>
      <c r="C189" s="233"/>
      <c r="D189" s="234" t="s">
        <v>158</v>
      </c>
      <c r="E189" s="235" t="s">
        <v>1</v>
      </c>
      <c r="F189" s="236" t="s">
        <v>219</v>
      </c>
      <c r="G189" s="233"/>
      <c r="H189" s="237">
        <v>0.10000000000000001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158</v>
      </c>
      <c r="AU189" s="243" t="s">
        <v>156</v>
      </c>
      <c r="AV189" s="13" t="s">
        <v>156</v>
      </c>
      <c r="AW189" s="13" t="s">
        <v>34</v>
      </c>
      <c r="AX189" s="13" t="s">
        <v>78</v>
      </c>
      <c r="AY189" s="243" t="s">
        <v>149</v>
      </c>
    </row>
    <row r="190" s="13" customFormat="1">
      <c r="A190" s="13"/>
      <c r="B190" s="232"/>
      <c r="C190" s="233"/>
      <c r="D190" s="234" t="s">
        <v>158</v>
      </c>
      <c r="E190" s="235" t="s">
        <v>1</v>
      </c>
      <c r="F190" s="236" t="s">
        <v>220</v>
      </c>
      <c r="G190" s="233"/>
      <c r="H190" s="237">
        <v>0.10000000000000001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158</v>
      </c>
      <c r="AU190" s="243" t="s">
        <v>156</v>
      </c>
      <c r="AV190" s="13" t="s">
        <v>156</v>
      </c>
      <c r="AW190" s="13" t="s">
        <v>34</v>
      </c>
      <c r="AX190" s="13" t="s">
        <v>78</v>
      </c>
      <c r="AY190" s="243" t="s">
        <v>149</v>
      </c>
    </row>
    <row r="191" s="16" customFormat="1">
      <c r="A191" s="16"/>
      <c r="B191" s="265"/>
      <c r="C191" s="266"/>
      <c r="D191" s="234" t="s">
        <v>158</v>
      </c>
      <c r="E191" s="267" t="s">
        <v>1</v>
      </c>
      <c r="F191" s="268" t="s">
        <v>221</v>
      </c>
      <c r="G191" s="266"/>
      <c r="H191" s="269">
        <v>0.40000000000000002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5" t="s">
        <v>158</v>
      </c>
      <c r="AU191" s="275" t="s">
        <v>156</v>
      </c>
      <c r="AV191" s="16" t="s">
        <v>92</v>
      </c>
      <c r="AW191" s="16" t="s">
        <v>34</v>
      </c>
      <c r="AX191" s="16" t="s">
        <v>78</v>
      </c>
      <c r="AY191" s="275" t="s">
        <v>149</v>
      </c>
    </row>
    <row r="192" s="14" customFormat="1">
      <c r="A192" s="14"/>
      <c r="B192" s="244"/>
      <c r="C192" s="245"/>
      <c r="D192" s="234" t="s">
        <v>158</v>
      </c>
      <c r="E192" s="246" t="s">
        <v>1</v>
      </c>
      <c r="F192" s="247" t="s">
        <v>165</v>
      </c>
      <c r="G192" s="245"/>
      <c r="H192" s="248">
        <v>0.80000000000000004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158</v>
      </c>
      <c r="AU192" s="254" t="s">
        <v>156</v>
      </c>
      <c r="AV192" s="14" t="s">
        <v>155</v>
      </c>
      <c r="AW192" s="14" t="s">
        <v>34</v>
      </c>
      <c r="AX192" s="14" t="s">
        <v>86</v>
      </c>
      <c r="AY192" s="254" t="s">
        <v>149</v>
      </c>
    </row>
    <row r="193" s="2" customFormat="1" ht="24.15" customHeight="1">
      <c r="A193" s="39"/>
      <c r="B193" s="40"/>
      <c r="C193" s="218" t="s">
        <v>222</v>
      </c>
      <c r="D193" s="218" t="s">
        <v>151</v>
      </c>
      <c r="E193" s="219" t="s">
        <v>223</v>
      </c>
      <c r="F193" s="220" t="s">
        <v>224</v>
      </c>
      <c r="G193" s="221" t="s">
        <v>90</v>
      </c>
      <c r="H193" s="222">
        <v>13.510999999999999</v>
      </c>
      <c r="I193" s="223"/>
      <c r="J193" s="224">
        <f>ROUND(I193*H193,2)</f>
        <v>0</v>
      </c>
      <c r="K193" s="225"/>
      <c r="L193" s="45"/>
      <c r="M193" s="226" t="s">
        <v>1</v>
      </c>
      <c r="N193" s="227" t="s">
        <v>44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155</v>
      </c>
      <c r="AT193" s="230" t="s">
        <v>151</v>
      </c>
      <c r="AU193" s="230" t="s">
        <v>156</v>
      </c>
      <c r="AY193" s="18" t="s">
        <v>149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156</v>
      </c>
      <c r="BK193" s="231">
        <f>ROUND(I193*H193,2)</f>
        <v>0</v>
      </c>
      <c r="BL193" s="18" t="s">
        <v>155</v>
      </c>
      <c r="BM193" s="230" t="s">
        <v>225</v>
      </c>
    </row>
    <row r="194" s="13" customFormat="1">
      <c r="A194" s="13"/>
      <c r="B194" s="232"/>
      <c r="C194" s="233"/>
      <c r="D194" s="234" t="s">
        <v>158</v>
      </c>
      <c r="E194" s="235" t="s">
        <v>1</v>
      </c>
      <c r="F194" s="236" t="s">
        <v>226</v>
      </c>
      <c r="G194" s="233"/>
      <c r="H194" s="237">
        <v>1.6799999999999999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158</v>
      </c>
      <c r="AU194" s="243" t="s">
        <v>156</v>
      </c>
      <c r="AV194" s="13" t="s">
        <v>156</v>
      </c>
      <c r="AW194" s="13" t="s">
        <v>34</v>
      </c>
      <c r="AX194" s="13" t="s">
        <v>78</v>
      </c>
      <c r="AY194" s="243" t="s">
        <v>149</v>
      </c>
    </row>
    <row r="195" s="13" customFormat="1">
      <c r="A195" s="13"/>
      <c r="B195" s="232"/>
      <c r="C195" s="233"/>
      <c r="D195" s="234" t="s">
        <v>158</v>
      </c>
      <c r="E195" s="235" t="s">
        <v>1</v>
      </c>
      <c r="F195" s="236" t="s">
        <v>227</v>
      </c>
      <c r="G195" s="233"/>
      <c r="H195" s="237">
        <v>0.79800000000000004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158</v>
      </c>
      <c r="AU195" s="243" t="s">
        <v>156</v>
      </c>
      <c r="AV195" s="13" t="s">
        <v>156</v>
      </c>
      <c r="AW195" s="13" t="s">
        <v>34</v>
      </c>
      <c r="AX195" s="13" t="s">
        <v>78</v>
      </c>
      <c r="AY195" s="243" t="s">
        <v>149</v>
      </c>
    </row>
    <row r="196" s="13" customFormat="1">
      <c r="A196" s="13"/>
      <c r="B196" s="232"/>
      <c r="C196" s="233"/>
      <c r="D196" s="234" t="s">
        <v>158</v>
      </c>
      <c r="E196" s="235" t="s">
        <v>1</v>
      </c>
      <c r="F196" s="236" t="s">
        <v>228</v>
      </c>
      <c r="G196" s="233"/>
      <c r="H196" s="237">
        <v>0.79800000000000004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158</v>
      </c>
      <c r="AU196" s="243" t="s">
        <v>156</v>
      </c>
      <c r="AV196" s="13" t="s">
        <v>156</v>
      </c>
      <c r="AW196" s="13" t="s">
        <v>34</v>
      </c>
      <c r="AX196" s="13" t="s">
        <v>78</v>
      </c>
      <c r="AY196" s="243" t="s">
        <v>149</v>
      </c>
    </row>
    <row r="197" s="13" customFormat="1">
      <c r="A197" s="13"/>
      <c r="B197" s="232"/>
      <c r="C197" s="233"/>
      <c r="D197" s="234" t="s">
        <v>158</v>
      </c>
      <c r="E197" s="235" t="s">
        <v>1</v>
      </c>
      <c r="F197" s="236" t="s">
        <v>229</v>
      </c>
      <c r="G197" s="233"/>
      <c r="H197" s="237">
        <v>1.885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158</v>
      </c>
      <c r="AU197" s="243" t="s">
        <v>156</v>
      </c>
      <c r="AV197" s="13" t="s">
        <v>156</v>
      </c>
      <c r="AW197" s="13" t="s">
        <v>34</v>
      </c>
      <c r="AX197" s="13" t="s">
        <v>78</v>
      </c>
      <c r="AY197" s="243" t="s">
        <v>149</v>
      </c>
    </row>
    <row r="198" s="13" customFormat="1">
      <c r="A198" s="13"/>
      <c r="B198" s="232"/>
      <c r="C198" s="233"/>
      <c r="D198" s="234" t="s">
        <v>158</v>
      </c>
      <c r="E198" s="235" t="s">
        <v>1</v>
      </c>
      <c r="F198" s="236" t="s">
        <v>230</v>
      </c>
      <c r="G198" s="233"/>
      <c r="H198" s="237">
        <v>2.6099999999999999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158</v>
      </c>
      <c r="AU198" s="243" t="s">
        <v>156</v>
      </c>
      <c r="AV198" s="13" t="s">
        <v>156</v>
      </c>
      <c r="AW198" s="13" t="s">
        <v>34</v>
      </c>
      <c r="AX198" s="13" t="s">
        <v>78</v>
      </c>
      <c r="AY198" s="243" t="s">
        <v>149</v>
      </c>
    </row>
    <row r="199" s="13" customFormat="1">
      <c r="A199" s="13"/>
      <c r="B199" s="232"/>
      <c r="C199" s="233"/>
      <c r="D199" s="234" t="s">
        <v>158</v>
      </c>
      <c r="E199" s="235" t="s">
        <v>1</v>
      </c>
      <c r="F199" s="236" t="s">
        <v>231</v>
      </c>
      <c r="G199" s="233"/>
      <c r="H199" s="237">
        <v>3.1299999999999999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158</v>
      </c>
      <c r="AU199" s="243" t="s">
        <v>156</v>
      </c>
      <c r="AV199" s="13" t="s">
        <v>156</v>
      </c>
      <c r="AW199" s="13" t="s">
        <v>34</v>
      </c>
      <c r="AX199" s="13" t="s">
        <v>78</v>
      </c>
      <c r="AY199" s="243" t="s">
        <v>149</v>
      </c>
    </row>
    <row r="200" s="13" customFormat="1">
      <c r="A200" s="13"/>
      <c r="B200" s="232"/>
      <c r="C200" s="233"/>
      <c r="D200" s="234" t="s">
        <v>158</v>
      </c>
      <c r="E200" s="235" t="s">
        <v>1</v>
      </c>
      <c r="F200" s="236" t="s">
        <v>232</v>
      </c>
      <c r="G200" s="233"/>
      <c r="H200" s="237">
        <v>2.6099999999999999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158</v>
      </c>
      <c r="AU200" s="243" t="s">
        <v>156</v>
      </c>
      <c r="AV200" s="13" t="s">
        <v>156</v>
      </c>
      <c r="AW200" s="13" t="s">
        <v>34</v>
      </c>
      <c r="AX200" s="13" t="s">
        <v>78</v>
      </c>
      <c r="AY200" s="243" t="s">
        <v>149</v>
      </c>
    </row>
    <row r="201" s="14" customFormat="1">
      <c r="A201" s="14"/>
      <c r="B201" s="244"/>
      <c r="C201" s="245"/>
      <c r="D201" s="234" t="s">
        <v>158</v>
      </c>
      <c r="E201" s="246" t="s">
        <v>1</v>
      </c>
      <c r="F201" s="247" t="s">
        <v>165</v>
      </c>
      <c r="G201" s="245"/>
      <c r="H201" s="248">
        <v>13.510999999999999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158</v>
      </c>
      <c r="AU201" s="254" t="s">
        <v>156</v>
      </c>
      <c r="AV201" s="14" t="s">
        <v>155</v>
      </c>
      <c r="AW201" s="14" t="s">
        <v>34</v>
      </c>
      <c r="AX201" s="14" t="s">
        <v>86</v>
      </c>
      <c r="AY201" s="254" t="s">
        <v>149</v>
      </c>
    </row>
    <row r="202" s="2" customFormat="1" ht="24.15" customHeight="1">
      <c r="A202" s="39"/>
      <c r="B202" s="40"/>
      <c r="C202" s="218" t="s">
        <v>8</v>
      </c>
      <c r="D202" s="218" t="s">
        <v>151</v>
      </c>
      <c r="E202" s="219" t="s">
        <v>233</v>
      </c>
      <c r="F202" s="220" t="s">
        <v>234</v>
      </c>
      <c r="G202" s="221" t="s">
        <v>90</v>
      </c>
      <c r="H202" s="222">
        <v>64.120000000000005</v>
      </c>
      <c r="I202" s="223"/>
      <c r="J202" s="224">
        <f>ROUND(I202*H202,2)</f>
        <v>0</v>
      </c>
      <c r="K202" s="225"/>
      <c r="L202" s="45"/>
      <c r="M202" s="226" t="s">
        <v>1</v>
      </c>
      <c r="N202" s="227" t="s">
        <v>44</v>
      </c>
      <c r="O202" s="92"/>
      <c r="P202" s="228">
        <f>O202*H202</f>
        <v>0</v>
      </c>
      <c r="Q202" s="228">
        <v>0.094500000000000001</v>
      </c>
      <c r="R202" s="228">
        <f>Q202*H202</f>
        <v>6.0593400000000006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155</v>
      </c>
      <c r="AT202" s="230" t="s">
        <v>151</v>
      </c>
      <c r="AU202" s="230" t="s">
        <v>156</v>
      </c>
      <c r="AY202" s="18" t="s">
        <v>149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156</v>
      </c>
      <c r="BK202" s="231">
        <f>ROUND(I202*H202,2)</f>
        <v>0</v>
      </c>
      <c r="BL202" s="18" t="s">
        <v>155</v>
      </c>
      <c r="BM202" s="230" t="s">
        <v>235</v>
      </c>
    </row>
    <row r="203" s="13" customFormat="1">
      <c r="A203" s="13"/>
      <c r="B203" s="232"/>
      <c r="C203" s="233"/>
      <c r="D203" s="234" t="s">
        <v>158</v>
      </c>
      <c r="E203" s="235" t="s">
        <v>1</v>
      </c>
      <c r="F203" s="236" t="s">
        <v>93</v>
      </c>
      <c r="G203" s="233"/>
      <c r="H203" s="237">
        <v>64.120000000000005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158</v>
      </c>
      <c r="AU203" s="243" t="s">
        <v>156</v>
      </c>
      <c r="AV203" s="13" t="s">
        <v>156</v>
      </c>
      <c r="AW203" s="13" t="s">
        <v>34</v>
      </c>
      <c r="AX203" s="13" t="s">
        <v>86</v>
      </c>
      <c r="AY203" s="243" t="s">
        <v>149</v>
      </c>
    </row>
    <row r="204" s="2" customFormat="1" ht="14.4" customHeight="1">
      <c r="A204" s="39"/>
      <c r="B204" s="40"/>
      <c r="C204" s="218" t="s">
        <v>236</v>
      </c>
      <c r="D204" s="218" t="s">
        <v>151</v>
      </c>
      <c r="E204" s="219" t="s">
        <v>237</v>
      </c>
      <c r="F204" s="220" t="s">
        <v>238</v>
      </c>
      <c r="G204" s="221" t="s">
        <v>90</v>
      </c>
      <c r="H204" s="222">
        <v>64.120000000000005</v>
      </c>
      <c r="I204" s="223"/>
      <c r="J204" s="224">
        <f>ROUND(I204*H204,2)</f>
        <v>0</v>
      </c>
      <c r="K204" s="225"/>
      <c r="L204" s="45"/>
      <c r="M204" s="226" t="s">
        <v>1</v>
      </c>
      <c r="N204" s="227" t="s">
        <v>44</v>
      </c>
      <c r="O204" s="92"/>
      <c r="P204" s="228">
        <f>O204*H204</f>
        <v>0</v>
      </c>
      <c r="Q204" s="228">
        <v>0.00012999999999999999</v>
      </c>
      <c r="R204" s="228">
        <f>Q204*H204</f>
        <v>0.0083356000000000003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155</v>
      </c>
      <c r="AT204" s="230" t="s">
        <v>151</v>
      </c>
      <c r="AU204" s="230" t="s">
        <v>156</v>
      </c>
      <c r="AY204" s="18" t="s">
        <v>149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156</v>
      </c>
      <c r="BK204" s="231">
        <f>ROUND(I204*H204,2)</f>
        <v>0</v>
      </c>
      <c r="BL204" s="18" t="s">
        <v>155</v>
      </c>
      <c r="BM204" s="230" t="s">
        <v>239</v>
      </c>
    </row>
    <row r="205" s="13" customFormat="1">
      <c r="A205" s="13"/>
      <c r="B205" s="232"/>
      <c r="C205" s="233"/>
      <c r="D205" s="234" t="s">
        <v>158</v>
      </c>
      <c r="E205" s="235" t="s">
        <v>1</v>
      </c>
      <c r="F205" s="236" t="s">
        <v>93</v>
      </c>
      <c r="G205" s="233"/>
      <c r="H205" s="237">
        <v>64.120000000000005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158</v>
      </c>
      <c r="AU205" s="243" t="s">
        <v>156</v>
      </c>
      <c r="AV205" s="13" t="s">
        <v>156</v>
      </c>
      <c r="AW205" s="13" t="s">
        <v>34</v>
      </c>
      <c r="AX205" s="13" t="s">
        <v>86</v>
      </c>
      <c r="AY205" s="243" t="s">
        <v>149</v>
      </c>
    </row>
    <row r="206" s="2" customFormat="1" ht="24.15" customHeight="1">
      <c r="A206" s="39"/>
      <c r="B206" s="40"/>
      <c r="C206" s="218" t="s">
        <v>240</v>
      </c>
      <c r="D206" s="218" t="s">
        <v>151</v>
      </c>
      <c r="E206" s="219" t="s">
        <v>241</v>
      </c>
      <c r="F206" s="220" t="s">
        <v>242</v>
      </c>
      <c r="G206" s="221" t="s">
        <v>243</v>
      </c>
      <c r="H206" s="222">
        <v>67.5</v>
      </c>
      <c r="I206" s="223"/>
      <c r="J206" s="224">
        <f>ROUND(I206*H206,2)</f>
        <v>0</v>
      </c>
      <c r="K206" s="225"/>
      <c r="L206" s="45"/>
      <c r="M206" s="226" t="s">
        <v>1</v>
      </c>
      <c r="N206" s="227" t="s">
        <v>44</v>
      </c>
      <c r="O206" s="92"/>
      <c r="P206" s="228">
        <f>O206*H206</f>
        <v>0</v>
      </c>
      <c r="Q206" s="228">
        <v>2.0000000000000002E-05</v>
      </c>
      <c r="R206" s="228">
        <f>Q206*H206</f>
        <v>0.0013500000000000001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155</v>
      </c>
      <c r="AT206" s="230" t="s">
        <v>151</v>
      </c>
      <c r="AU206" s="230" t="s">
        <v>156</v>
      </c>
      <c r="AY206" s="18" t="s">
        <v>149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156</v>
      </c>
      <c r="BK206" s="231">
        <f>ROUND(I206*H206,2)</f>
        <v>0</v>
      </c>
      <c r="BL206" s="18" t="s">
        <v>155</v>
      </c>
      <c r="BM206" s="230" t="s">
        <v>244</v>
      </c>
    </row>
    <row r="207" s="15" customFormat="1">
      <c r="A207" s="15"/>
      <c r="B207" s="255"/>
      <c r="C207" s="256"/>
      <c r="D207" s="234" t="s">
        <v>158</v>
      </c>
      <c r="E207" s="257" t="s">
        <v>1</v>
      </c>
      <c r="F207" s="258" t="s">
        <v>245</v>
      </c>
      <c r="G207" s="256"/>
      <c r="H207" s="257" t="s">
        <v>1</v>
      </c>
      <c r="I207" s="259"/>
      <c r="J207" s="256"/>
      <c r="K207" s="256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158</v>
      </c>
      <c r="AU207" s="264" t="s">
        <v>156</v>
      </c>
      <c r="AV207" s="15" t="s">
        <v>86</v>
      </c>
      <c r="AW207" s="15" t="s">
        <v>34</v>
      </c>
      <c r="AX207" s="15" t="s">
        <v>78</v>
      </c>
      <c r="AY207" s="264" t="s">
        <v>149</v>
      </c>
    </row>
    <row r="208" s="13" customFormat="1">
      <c r="A208" s="13"/>
      <c r="B208" s="232"/>
      <c r="C208" s="233"/>
      <c r="D208" s="234" t="s">
        <v>158</v>
      </c>
      <c r="E208" s="235" t="s">
        <v>1</v>
      </c>
      <c r="F208" s="236" t="s">
        <v>246</v>
      </c>
      <c r="G208" s="233"/>
      <c r="H208" s="237">
        <v>18.800000000000001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158</v>
      </c>
      <c r="AU208" s="243" t="s">
        <v>156</v>
      </c>
      <c r="AV208" s="13" t="s">
        <v>156</v>
      </c>
      <c r="AW208" s="13" t="s">
        <v>34</v>
      </c>
      <c r="AX208" s="13" t="s">
        <v>78</v>
      </c>
      <c r="AY208" s="243" t="s">
        <v>149</v>
      </c>
    </row>
    <row r="209" s="13" customFormat="1">
      <c r="A209" s="13"/>
      <c r="B209" s="232"/>
      <c r="C209" s="233"/>
      <c r="D209" s="234" t="s">
        <v>158</v>
      </c>
      <c r="E209" s="235" t="s">
        <v>1</v>
      </c>
      <c r="F209" s="236" t="s">
        <v>247</v>
      </c>
      <c r="G209" s="233"/>
      <c r="H209" s="237">
        <v>16.399999999999999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158</v>
      </c>
      <c r="AU209" s="243" t="s">
        <v>156</v>
      </c>
      <c r="AV209" s="13" t="s">
        <v>156</v>
      </c>
      <c r="AW209" s="13" t="s">
        <v>34</v>
      </c>
      <c r="AX209" s="13" t="s">
        <v>78</v>
      </c>
      <c r="AY209" s="243" t="s">
        <v>149</v>
      </c>
    </row>
    <row r="210" s="13" customFormat="1">
      <c r="A210" s="13"/>
      <c r="B210" s="232"/>
      <c r="C210" s="233"/>
      <c r="D210" s="234" t="s">
        <v>158</v>
      </c>
      <c r="E210" s="235" t="s">
        <v>1</v>
      </c>
      <c r="F210" s="236" t="s">
        <v>248</v>
      </c>
      <c r="G210" s="233"/>
      <c r="H210" s="237">
        <v>15.6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158</v>
      </c>
      <c r="AU210" s="243" t="s">
        <v>156</v>
      </c>
      <c r="AV210" s="13" t="s">
        <v>156</v>
      </c>
      <c r="AW210" s="13" t="s">
        <v>34</v>
      </c>
      <c r="AX210" s="13" t="s">
        <v>78</v>
      </c>
      <c r="AY210" s="243" t="s">
        <v>149</v>
      </c>
    </row>
    <row r="211" s="13" customFormat="1">
      <c r="A211" s="13"/>
      <c r="B211" s="232"/>
      <c r="C211" s="233"/>
      <c r="D211" s="234" t="s">
        <v>158</v>
      </c>
      <c r="E211" s="235" t="s">
        <v>1</v>
      </c>
      <c r="F211" s="236" t="s">
        <v>249</v>
      </c>
      <c r="G211" s="233"/>
      <c r="H211" s="237">
        <v>4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158</v>
      </c>
      <c r="AU211" s="243" t="s">
        <v>156</v>
      </c>
      <c r="AV211" s="13" t="s">
        <v>156</v>
      </c>
      <c r="AW211" s="13" t="s">
        <v>34</v>
      </c>
      <c r="AX211" s="13" t="s">
        <v>78</v>
      </c>
      <c r="AY211" s="243" t="s">
        <v>149</v>
      </c>
    </row>
    <row r="212" s="13" customFormat="1">
      <c r="A212" s="13"/>
      <c r="B212" s="232"/>
      <c r="C212" s="233"/>
      <c r="D212" s="234" t="s">
        <v>158</v>
      </c>
      <c r="E212" s="235" t="s">
        <v>1</v>
      </c>
      <c r="F212" s="236" t="s">
        <v>250</v>
      </c>
      <c r="G212" s="233"/>
      <c r="H212" s="237">
        <v>4.7000000000000002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158</v>
      </c>
      <c r="AU212" s="243" t="s">
        <v>156</v>
      </c>
      <c r="AV212" s="13" t="s">
        <v>156</v>
      </c>
      <c r="AW212" s="13" t="s">
        <v>34</v>
      </c>
      <c r="AX212" s="13" t="s">
        <v>78</v>
      </c>
      <c r="AY212" s="243" t="s">
        <v>149</v>
      </c>
    </row>
    <row r="213" s="13" customFormat="1">
      <c r="A213" s="13"/>
      <c r="B213" s="232"/>
      <c r="C213" s="233"/>
      <c r="D213" s="234" t="s">
        <v>158</v>
      </c>
      <c r="E213" s="235" t="s">
        <v>1</v>
      </c>
      <c r="F213" s="236" t="s">
        <v>251</v>
      </c>
      <c r="G213" s="233"/>
      <c r="H213" s="237">
        <v>8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158</v>
      </c>
      <c r="AU213" s="243" t="s">
        <v>156</v>
      </c>
      <c r="AV213" s="13" t="s">
        <v>156</v>
      </c>
      <c r="AW213" s="13" t="s">
        <v>34</v>
      </c>
      <c r="AX213" s="13" t="s">
        <v>78</v>
      </c>
      <c r="AY213" s="243" t="s">
        <v>149</v>
      </c>
    </row>
    <row r="214" s="14" customFormat="1">
      <c r="A214" s="14"/>
      <c r="B214" s="244"/>
      <c r="C214" s="245"/>
      <c r="D214" s="234" t="s">
        <v>158</v>
      </c>
      <c r="E214" s="246" t="s">
        <v>1</v>
      </c>
      <c r="F214" s="247" t="s">
        <v>165</v>
      </c>
      <c r="G214" s="245"/>
      <c r="H214" s="248">
        <v>67.5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158</v>
      </c>
      <c r="AU214" s="254" t="s">
        <v>156</v>
      </c>
      <c r="AV214" s="14" t="s">
        <v>155</v>
      </c>
      <c r="AW214" s="14" t="s">
        <v>34</v>
      </c>
      <c r="AX214" s="14" t="s">
        <v>86</v>
      </c>
      <c r="AY214" s="254" t="s">
        <v>149</v>
      </c>
    </row>
    <row r="215" s="12" customFormat="1" ht="22.8" customHeight="1">
      <c r="A215" s="12"/>
      <c r="B215" s="203"/>
      <c r="C215" s="204"/>
      <c r="D215" s="205" t="s">
        <v>77</v>
      </c>
      <c r="E215" s="216" t="s">
        <v>194</v>
      </c>
      <c r="F215" s="216" t="s">
        <v>252</v>
      </c>
      <c r="G215" s="204"/>
      <c r="H215" s="204"/>
      <c r="I215" s="207"/>
      <c r="J215" s="217">
        <f>BK215</f>
        <v>0</v>
      </c>
      <c r="K215" s="204"/>
      <c r="L215" s="208"/>
      <c r="M215" s="209"/>
      <c r="N215" s="210"/>
      <c r="O215" s="210"/>
      <c r="P215" s="211">
        <f>SUM(P216:P248)</f>
        <v>0</v>
      </c>
      <c r="Q215" s="210"/>
      <c r="R215" s="211">
        <f>SUM(R216:R248)</f>
        <v>0.0025648000000000003</v>
      </c>
      <c r="S215" s="210"/>
      <c r="T215" s="212">
        <f>SUM(T216:T248)</f>
        <v>10.59253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86</v>
      </c>
      <c r="AT215" s="214" t="s">
        <v>77</v>
      </c>
      <c r="AU215" s="214" t="s">
        <v>86</v>
      </c>
      <c r="AY215" s="213" t="s">
        <v>149</v>
      </c>
      <c r="BK215" s="215">
        <f>SUM(BK216:BK248)</f>
        <v>0</v>
      </c>
    </row>
    <row r="216" s="2" customFormat="1" ht="24.15" customHeight="1">
      <c r="A216" s="39"/>
      <c r="B216" s="40"/>
      <c r="C216" s="218" t="s">
        <v>253</v>
      </c>
      <c r="D216" s="218" t="s">
        <v>151</v>
      </c>
      <c r="E216" s="219" t="s">
        <v>254</v>
      </c>
      <c r="F216" s="220" t="s">
        <v>255</v>
      </c>
      <c r="G216" s="221" t="s">
        <v>90</v>
      </c>
      <c r="H216" s="222">
        <v>64.120000000000005</v>
      </c>
      <c r="I216" s="223"/>
      <c r="J216" s="224">
        <f>ROUND(I216*H216,2)</f>
        <v>0</v>
      </c>
      <c r="K216" s="225"/>
      <c r="L216" s="45"/>
      <c r="M216" s="226" t="s">
        <v>1</v>
      </c>
      <c r="N216" s="227" t="s">
        <v>44</v>
      </c>
      <c r="O216" s="92"/>
      <c r="P216" s="228">
        <f>O216*H216</f>
        <v>0</v>
      </c>
      <c r="Q216" s="228">
        <v>4.0000000000000003E-05</v>
      </c>
      <c r="R216" s="228">
        <f>Q216*H216</f>
        <v>0.0025648000000000003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155</v>
      </c>
      <c r="AT216" s="230" t="s">
        <v>151</v>
      </c>
      <c r="AU216" s="230" t="s">
        <v>156</v>
      </c>
      <c r="AY216" s="18" t="s">
        <v>149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156</v>
      </c>
      <c r="BK216" s="231">
        <f>ROUND(I216*H216,2)</f>
        <v>0</v>
      </c>
      <c r="BL216" s="18" t="s">
        <v>155</v>
      </c>
      <c r="BM216" s="230" t="s">
        <v>256</v>
      </c>
    </row>
    <row r="217" s="13" customFormat="1">
      <c r="A217" s="13"/>
      <c r="B217" s="232"/>
      <c r="C217" s="233"/>
      <c r="D217" s="234" t="s">
        <v>158</v>
      </c>
      <c r="E217" s="235" t="s">
        <v>1</v>
      </c>
      <c r="F217" s="236" t="s">
        <v>93</v>
      </c>
      <c r="G217" s="233"/>
      <c r="H217" s="237">
        <v>64.120000000000005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158</v>
      </c>
      <c r="AU217" s="243" t="s">
        <v>156</v>
      </c>
      <c r="AV217" s="13" t="s">
        <v>156</v>
      </c>
      <c r="AW217" s="13" t="s">
        <v>34</v>
      </c>
      <c r="AX217" s="13" t="s">
        <v>78</v>
      </c>
      <c r="AY217" s="243" t="s">
        <v>149</v>
      </c>
    </row>
    <row r="218" s="14" customFormat="1">
      <c r="A218" s="14"/>
      <c r="B218" s="244"/>
      <c r="C218" s="245"/>
      <c r="D218" s="234" t="s">
        <v>158</v>
      </c>
      <c r="E218" s="246" t="s">
        <v>1</v>
      </c>
      <c r="F218" s="247" t="s">
        <v>165</v>
      </c>
      <c r="G218" s="245"/>
      <c r="H218" s="248">
        <v>64.120000000000005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158</v>
      </c>
      <c r="AU218" s="254" t="s">
        <v>156</v>
      </c>
      <c r="AV218" s="14" t="s">
        <v>155</v>
      </c>
      <c r="AW218" s="14" t="s">
        <v>34</v>
      </c>
      <c r="AX218" s="14" t="s">
        <v>86</v>
      </c>
      <c r="AY218" s="254" t="s">
        <v>149</v>
      </c>
    </row>
    <row r="219" s="2" customFormat="1" ht="14.4" customHeight="1">
      <c r="A219" s="39"/>
      <c r="B219" s="40"/>
      <c r="C219" s="218" t="s">
        <v>257</v>
      </c>
      <c r="D219" s="218" t="s">
        <v>151</v>
      </c>
      <c r="E219" s="219" t="s">
        <v>258</v>
      </c>
      <c r="F219" s="220" t="s">
        <v>259</v>
      </c>
      <c r="G219" s="221" t="s">
        <v>90</v>
      </c>
      <c r="H219" s="222">
        <v>11.449999999999999</v>
      </c>
      <c r="I219" s="223"/>
      <c r="J219" s="224">
        <f>ROUND(I219*H219,2)</f>
        <v>0</v>
      </c>
      <c r="K219" s="225"/>
      <c r="L219" s="45"/>
      <c r="M219" s="226" t="s">
        <v>1</v>
      </c>
      <c r="N219" s="227" t="s">
        <v>44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0.13100000000000001</v>
      </c>
      <c r="T219" s="229">
        <f>S219*H219</f>
        <v>1.4999499999999999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155</v>
      </c>
      <c r="AT219" s="230" t="s">
        <v>151</v>
      </c>
      <c r="AU219" s="230" t="s">
        <v>156</v>
      </c>
      <c r="AY219" s="18" t="s">
        <v>149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156</v>
      </c>
      <c r="BK219" s="231">
        <f>ROUND(I219*H219,2)</f>
        <v>0</v>
      </c>
      <c r="BL219" s="18" t="s">
        <v>155</v>
      </c>
      <c r="BM219" s="230" t="s">
        <v>260</v>
      </c>
    </row>
    <row r="220" s="13" customFormat="1">
      <c r="A220" s="13"/>
      <c r="B220" s="232"/>
      <c r="C220" s="233"/>
      <c r="D220" s="234" t="s">
        <v>158</v>
      </c>
      <c r="E220" s="235" t="s">
        <v>1</v>
      </c>
      <c r="F220" s="236" t="s">
        <v>261</v>
      </c>
      <c r="G220" s="233"/>
      <c r="H220" s="237">
        <v>1.2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158</v>
      </c>
      <c r="AU220" s="243" t="s">
        <v>156</v>
      </c>
      <c r="AV220" s="13" t="s">
        <v>156</v>
      </c>
      <c r="AW220" s="13" t="s">
        <v>34</v>
      </c>
      <c r="AX220" s="13" t="s">
        <v>78</v>
      </c>
      <c r="AY220" s="243" t="s">
        <v>149</v>
      </c>
    </row>
    <row r="221" s="13" customFormat="1">
      <c r="A221" s="13"/>
      <c r="B221" s="232"/>
      <c r="C221" s="233"/>
      <c r="D221" s="234" t="s">
        <v>158</v>
      </c>
      <c r="E221" s="235" t="s">
        <v>1</v>
      </c>
      <c r="F221" s="236" t="s">
        <v>262</v>
      </c>
      <c r="G221" s="233"/>
      <c r="H221" s="237">
        <v>10.25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158</v>
      </c>
      <c r="AU221" s="243" t="s">
        <v>156</v>
      </c>
      <c r="AV221" s="13" t="s">
        <v>156</v>
      </c>
      <c r="AW221" s="13" t="s">
        <v>34</v>
      </c>
      <c r="AX221" s="13" t="s">
        <v>78</v>
      </c>
      <c r="AY221" s="243" t="s">
        <v>149</v>
      </c>
    </row>
    <row r="222" s="14" customFormat="1">
      <c r="A222" s="14"/>
      <c r="B222" s="244"/>
      <c r="C222" s="245"/>
      <c r="D222" s="234" t="s">
        <v>158</v>
      </c>
      <c r="E222" s="246" t="s">
        <v>1</v>
      </c>
      <c r="F222" s="247" t="s">
        <v>165</v>
      </c>
      <c r="G222" s="245"/>
      <c r="H222" s="248">
        <v>11.449999999999999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158</v>
      </c>
      <c r="AU222" s="254" t="s">
        <v>156</v>
      </c>
      <c r="AV222" s="14" t="s">
        <v>155</v>
      </c>
      <c r="AW222" s="14" t="s">
        <v>34</v>
      </c>
      <c r="AX222" s="14" t="s">
        <v>86</v>
      </c>
      <c r="AY222" s="254" t="s">
        <v>149</v>
      </c>
    </row>
    <row r="223" s="2" customFormat="1" ht="37.8" customHeight="1">
      <c r="A223" s="39"/>
      <c r="B223" s="40"/>
      <c r="C223" s="218" t="s">
        <v>263</v>
      </c>
      <c r="D223" s="218" t="s">
        <v>151</v>
      </c>
      <c r="E223" s="219" t="s">
        <v>264</v>
      </c>
      <c r="F223" s="220" t="s">
        <v>265</v>
      </c>
      <c r="G223" s="221" t="s">
        <v>266</v>
      </c>
      <c r="H223" s="222">
        <v>3.206</v>
      </c>
      <c r="I223" s="223"/>
      <c r="J223" s="224">
        <f>ROUND(I223*H223,2)</f>
        <v>0</v>
      </c>
      <c r="K223" s="225"/>
      <c r="L223" s="45"/>
      <c r="M223" s="226" t="s">
        <v>1</v>
      </c>
      <c r="N223" s="227" t="s">
        <v>44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2.2000000000000002</v>
      </c>
      <c r="T223" s="229">
        <f>S223*H223</f>
        <v>7.0532000000000004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155</v>
      </c>
      <c r="AT223" s="230" t="s">
        <v>151</v>
      </c>
      <c r="AU223" s="230" t="s">
        <v>156</v>
      </c>
      <c r="AY223" s="18" t="s">
        <v>149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156</v>
      </c>
      <c r="BK223" s="231">
        <f>ROUND(I223*H223,2)</f>
        <v>0</v>
      </c>
      <c r="BL223" s="18" t="s">
        <v>155</v>
      </c>
      <c r="BM223" s="230" t="s">
        <v>267</v>
      </c>
    </row>
    <row r="224" s="13" customFormat="1">
      <c r="A224" s="13"/>
      <c r="B224" s="232"/>
      <c r="C224" s="233"/>
      <c r="D224" s="234" t="s">
        <v>158</v>
      </c>
      <c r="E224" s="235" t="s">
        <v>1</v>
      </c>
      <c r="F224" s="236" t="s">
        <v>268</v>
      </c>
      <c r="G224" s="233"/>
      <c r="H224" s="237">
        <v>3.206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158</v>
      </c>
      <c r="AU224" s="243" t="s">
        <v>156</v>
      </c>
      <c r="AV224" s="13" t="s">
        <v>156</v>
      </c>
      <c r="AW224" s="13" t="s">
        <v>34</v>
      </c>
      <c r="AX224" s="13" t="s">
        <v>86</v>
      </c>
      <c r="AY224" s="243" t="s">
        <v>149</v>
      </c>
    </row>
    <row r="225" s="2" customFormat="1" ht="24.15" customHeight="1">
      <c r="A225" s="39"/>
      <c r="B225" s="40"/>
      <c r="C225" s="218" t="s">
        <v>7</v>
      </c>
      <c r="D225" s="218" t="s">
        <v>151</v>
      </c>
      <c r="E225" s="219" t="s">
        <v>269</v>
      </c>
      <c r="F225" s="220" t="s">
        <v>270</v>
      </c>
      <c r="G225" s="221" t="s">
        <v>90</v>
      </c>
      <c r="H225" s="222">
        <v>0.17999999999999999</v>
      </c>
      <c r="I225" s="223"/>
      <c r="J225" s="224">
        <f>ROUND(I225*H225,2)</f>
        <v>0</v>
      </c>
      <c r="K225" s="225"/>
      <c r="L225" s="45"/>
      <c r="M225" s="226" t="s">
        <v>1</v>
      </c>
      <c r="N225" s="227" t="s">
        <v>44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0.041000000000000002</v>
      </c>
      <c r="T225" s="229">
        <f>S225*H225</f>
        <v>0.0073800000000000003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155</v>
      </c>
      <c r="AT225" s="230" t="s">
        <v>151</v>
      </c>
      <c r="AU225" s="230" t="s">
        <v>156</v>
      </c>
      <c r="AY225" s="18" t="s">
        <v>149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156</v>
      </c>
      <c r="BK225" s="231">
        <f>ROUND(I225*H225,2)</f>
        <v>0</v>
      </c>
      <c r="BL225" s="18" t="s">
        <v>155</v>
      </c>
      <c r="BM225" s="230" t="s">
        <v>271</v>
      </c>
    </row>
    <row r="226" s="13" customFormat="1">
      <c r="A226" s="13"/>
      <c r="B226" s="232"/>
      <c r="C226" s="233"/>
      <c r="D226" s="234" t="s">
        <v>158</v>
      </c>
      <c r="E226" s="235" t="s">
        <v>1</v>
      </c>
      <c r="F226" s="236" t="s">
        <v>272</v>
      </c>
      <c r="G226" s="233"/>
      <c r="H226" s="237">
        <v>0.17999999999999999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158</v>
      </c>
      <c r="AU226" s="243" t="s">
        <v>156</v>
      </c>
      <c r="AV226" s="13" t="s">
        <v>156</v>
      </c>
      <c r="AW226" s="13" t="s">
        <v>34</v>
      </c>
      <c r="AX226" s="13" t="s">
        <v>86</v>
      </c>
      <c r="AY226" s="243" t="s">
        <v>149</v>
      </c>
    </row>
    <row r="227" s="2" customFormat="1" ht="14.4" customHeight="1">
      <c r="A227" s="39"/>
      <c r="B227" s="40"/>
      <c r="C227" s="218" t="s">
        <v>273</v>
      </c>
      <c r="D227" s="218" t="s">
        <v>151</v>
      </c>
      <c r="E227" s="219" t="s">
        <v>274</v>
      </c>
      <c r="F227" s="220" t="s">
        <v>275</v>
      </c>
      <c r="G227" s="221" t="s">
        <v>90</v>
      </c>
      <c r="H227" s="222">
        <v>10</v>
      </c>
      <c r="I227" s="223"/>
      <c r="J227" s="224">
        <f>ROUND(I227*H227,2)</f>
        <v>0</v>
      </c>
      <c r="K227" s="225"/>
      <c r="L227" s="45"/>
      <c r="M227" s="226" t="s">
        <v>1</v>
      </c>
      <c r="N227" s="227" t="s">
        <v>44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0.075999999999999998</v>
      </c>
      <c r="T227" s="229">
        <f>S227*H227</f>
        <v>0.76000000000000001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155</v>
      </c>
      <c r="AT227" s="230" t="s">
        <v>151</v>
      </c>
      <c r="AU227" s="230" t="s">
        <v>156</v>
      </c>
      <c r="AY227" s="18" t="s">
        <v>149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156</v>
      </c>
      <c r="BK227" s="231">
        <f>ROUND(I227*H227,2)</f>
        <v>0</v>
      </c>
      <c r="BL227" s="18" t="s">
        <v>155</v>
      </c>
      <c r="BM227" s="230" t="s">
        <v>276</v>
      </c>
    </row>
    <row r="228" s="13" customFormat="1">
      <c r="A228" s="13"/>
      <c r="B228" s="232"/>
      <c r="C228" s="233"/>
      <c r="D228" s="234" t="s">
        <v>158</v>
      </c>
      <c r="E228" s="235" t="s">
        <v>1</v>
      </c>
      <c r="F228" s="236" t="s">
        <v>277</v>
      </c>
      <c r="G228" s="233"/>
      <c r="H228" s="237">
        <v>3.6000000000000001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158</v>
      </c>
      <c r="AU228" s="243" t="s">
        <v>156</v>
      </c>
      <c r="AV228" s="13" t="s">
        <v>156</v>
      </c>
      <c r="AW228" s="13" t="s">
        <v>34</v>
      </c>
      <c r="AX228" s="13" t="s">
        <v>78</v>
      </c>
      <c r="AY228" s="243" t="s">
        <v>149</v>
      </c>
    </row>
    <row r="229" s="13" customFormat="1">
      <c r="A229" s="13"/>
      <c r="B229" s="232"/>
      <c r="C229" s="233"/>
      <c r="D229" s="234" t="s">
        <v>158</v>
      </c>
      <c r="E229" s="235" t="s">
        <v>1</v>
      </c>
      <c r="F229" s="236" t="s">
        <v>278</v>
      </c>
      <c r="G229" s="233"/>
      <c r="H229" s="237">
        <v>6.4000000000000004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158</v>
      </c>
      <c r="AU229" s="243" t="s">
        <v>156</v>
      </c>
      <c r="AV229" s="13" t="s">
        <v>156</v>
      </c>
      <c r="AW229" s="13" t="s">
        <v>34</v>
      </c>
      <c r="AX229" s="13" t="s">
        <v>78</v>
      </c>
      <c r="AY229" s="243" t="s">
        <v>149</v>
      </c>
    </row>
    <row r="230" s="14" customFormat="1">
      <c r="A230" s="14"/>
      <c r="B230" s="244"/>
      <c r="C230" s="245"/>
      <c r="D230" s="234" t="s">
        <v>158</v>
      </c>
      <c r="E230" s="246" t="s">
        <v>1</v>
      </c>
      <c r="F230" s="247" t="s">
        <v>165</v>
      </c>
      <c r="G230" s="245"/>
      <c r="H230" s="248">
        <v>10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158</v>
      </c>
      <c r="AU230" s="254" t="s">
        <v>156</v>
      </c>
      <c r="AV230" s="14" t="s">
        <v>155</v>
      </c>
      <c r="AW230" s="14" t="s">
        <v>34</v>
      </c>
      <c r="AX230" s="14" t="s">
        <v>86</v>
      </c>
      <c r="AY230" s="254" t="s">
        <v>149</v>
      </c>
    </row>
    <row r="231" s="2" customFormat="1" ht="24.15" customHeight="1">
      <c r="A231" s="39"/>
      <c r="B231" s="40"/>
      <c r="C231" s="218" t="s">
        <v>279</v>
      </c>
      <c r="D231" s="218" t="s">
        <v>151</v>
      </c>
      <c r="E231" s="219" t="s">
        <v>280</v>
      </c>
      <c r="F231" s="220" t="s">
        <v>281</v>
      </c>
      <c r="G231" s="221" t="s">
        <v>90</v>
      </c>
      <c r="H231" s="222">
        <v>3</v>
      </c>
      <c r="I231" s="223"/>
      <c r="J231" s="224">
        <f>ROUND(I231*H231,2)</f>
        <v>0</v>
      </c>
      <c r="K231" s="225"/>
      <c r="L231" s="45"/>
      <c r="M231" s="226" t="s">
        <v>1</v>
      </c>
      <c r="N231" s="227" t="s">
        <v>44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0.27000000000000002</v>
      </c>
      <c r="T231" s="229">
        <f>S231*H231</f>
        <v>0.81000000000000005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155</v>
      </c>
      <c r="AT231" s="230" t="s">
        <v>151</v>
      </c>
      <c r="AU231" s="230" t="s">
        <v>156</v>
      </c>
      <c r="AY231" s="18" t="s">
        <v>149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156</v>
      </c>
      <c r="BK231" s="231">
        <f>ROUND(I231*H231,2)</f>
        <v>0</v>
      </c>
      <c r="BL231" s="18" t="s">
        <v>155</v>
      </c>
      <c r="BM231" s="230" t="s">
        <v>282</v>
      </c>
    </row>
    <row r="232" s="13" customFormat="1">
      <c r="A232" s="13"/>
      <c r="B232" s="232"/>
      <c r="C232" s="233"/>
      <c r="D232" s="234" t="s">
        <v>158</v>
      </c>
      <c r="E232" s="235" t="s">
        <v>1</v>
      </c>
      <c r="F232" s="236" t="s">
        <v>164</v>
      </c>
      <c r="G232" s="233"/>
      <c r="H232" s="237">
        <v>3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158</v>
      </c>
      <c r="AU232" s="243" t="s">
        <v>156</v>
      </c>
      <c r="AV232" s="13" t="s">
        <v>156</v>
      </c>
      <c r="AW232" s="13" t="s">
        <v>34</v>
      </c>
      <c r="AX232" s="13" t="s">
        <v>86</v>
      </c>
      <c r="AY232" s="243" t="s">
        <v>149</v>
      </c>
    </row>
    <row r="233" s="2" customFormat="1" ht="24.15" customHeight="1">
      <c r="A233" s="39"/>
      <c r="B233" s="40"/>
      <c r="C233" s="218" t="s">
        <v>283</v>
      </c>
      <c r="D233" s="218" t="s">
        <v>151</v>
      </c>
      <c r="E233" s="219" t="s">
        <v>284</v>
      </c>
      <c r="F233" s="220" t="s">
        <v>285</v>
      </c>
      <c r="G233" s="221" t="s">
        <v>243</v>
      </c>
      <c r="H233" s="222">
        <v>8</v>
      </c>
      <c r="I233" s="223"/>
      <c r="J233" s="224">
        <f>ROUND(I233*H233,2)</f>
        <v>0</v>
      </c>
      <c r="K233" s="225"/>
      <c r="L233" s="45"/>
      <c r="M233" s="226" t="s">
        <v>1</v>
      </c>
      <c r="N233" s="227" t="s">
        <v>44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0.0060000000000000001</v>
      </c>
      <c r="T233" s="229">
        <f>S233*H233</f>
        <v>0.048000000000000001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155</v>
      </c>
      <c r="AT233" s="230" t="s">
        <v>151</v>
      </c>
      <c r="AU233" s="230" t="s">
        <v>156</v>
      </c>
      <c r="AY233" s="18" t="s">
        <v>149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156</v>
      </c>
      <c r="BK233" s="231">
        <f>ROUND(I233*H233,2)</f>
        <v>0</v>
      </c>
      <c r="BL233" s="18" t="s">
        <v>155</v>
      </c>
      <c r="BM233" s="230" t="s">
        <v>286</v>
      </c>
    </row>
    <row r="234" s="15" customFormat="1">
      <c r="A234" s="15"/>
      <c r="B234" s="255"/>
      <c r="C234" s="256"/>
      <c r="D234" s="234" t="s">
        <v>158</v>
      </c>
      <c r="E234" s="257" t="s">
        <v>1</v>
      </c>
      <c r="F234" s="258" t="s">
        <v>217</v>
      </c>
      <c r="G234" s="256"/>
      <c r="H234" s="257" t="s">
        <v>1</v>
      </c>
      <c r="I234" s="259"/>
      <c r="J234" s="256"/>
      <c r="K234" s="256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158</v>
      </c>
      <c r="AU234" s="264" t="s">
        <v>156</v>
      </c>
      <c r="AV234" s="15" t="s">
        <v>86</v>
      </c>
      <c r="AW234" s="15" t="s">
        <v>34</v>
      </c>
      <c r="AX234" s="15" t="s">
        <v>78</v>
      </c>
      <c r="AY234" s="264" t="s">
        <v>149</v>
      </c>
    </row>
    <row r="235" s="13" customFormat="1">
      <c r="A235" s="13"/>
      <c r="B235" s="232"/>
      <c r="C235" s="233"/>
      <c r="D235" s="234" t="s">
        <v>158</v>
      </c>
      <c r="E235" s="235" t="s">
        <v>1</v>
      </c>
      <c r="F235" s="236" t="s">
        <v>287</v>
      </c>
      <c r="G235" s="233"/>
      <c r="H235" s="237">
        <v>2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158</v>
      </c>
      <c r="AU235" s="243" t="s">
        <v>156</v>
      </c>
      <c r="AV235" s="13" t="s">
        <v>156</v>
      </c>
      <c r="AW235" s="13" t="s">
        <v>34</v>
      </c>
      <c r="AX235" s="13" t="s">
        <v>78</v>
      </c>
      <c r="AY235" s="243" t="s">
        <v>149</v>
      </c>
    </row>
    <row r="236" s="13" customFormat="1">
      <c r="A236" s="13"/>
      <c r="B236" s="232"/>
      <c r="C236" s="233"/>
      <c r="D236" s="234" t="s">
        <v>158</v>
      </c>
      <c r="E236" s="235" t="s">
        <v>1</v>
      </c>
      <c r="F236" s="236" t="s">
        <v>288</v>
      </c>
      <c r="G236" s="233"/>
      <c r="H236" s="237">
        <v>1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158</v>
      </c>
      <c r="AU236" s="243" t="s">
        <v>156</v>
      </c>
      <c r="AV236" s="13" t="s">
        <v>156</v>
      </c>
      <c r="AW236" s="13" t="s">
        <v>34</v>
      </c>
      <c r="AX236" s="13" t="s">
        <v>78</v>
      </c>
      <c r="AY236" s="243" t="s">
        <v>149</v>
      </c>
    </row>
    <row r="237" s="13" customFormat="1">
      <c r="A237" s="13"/>
      <c r="B237" s="232"/>
      <c r="C237" s="233"/>
      <c r="D237" s="234" t="s">
        <v>158</v>
      </c>
      <c r="E237" s="235" t="s">
        <v>1</v>
      </c>
      <c r="F237" s="236" t="s">
        <v>289</v>
      </c>
      <c r="G237" s="233"/>
      <c r="H237" s="237">
        <v>1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158</v>
      </c>
      <c r="AU237" s="243" t="s">
        <v>156</v>
      </c>
      <c r="AV237" s="13" t="s">
        <v>156</v>
      </c>
      <c r="AW237" s="13" t="s">
        <v>34</v>
      </c>
      <c r="AX237" s="13" t="s">
        <v>78</v>
      </c>
      <c r="AY237" s="243" t="s">
        <v>149</v>
      </c>
    </row>
    <row r="238" s="16" customFormat="1">
      <c r="A238" s="16"/>
      <c r="B238" s="265"/>
      <c r="C238" s="266"/>
      <c r="D238" s="234" t="s">
        <v>158</v>
      </c>
      <c r="E238" s="267" t="s">
        <v>1</v>
      </c>
      <c r="F238" s="268" t="s">
        <v>221</v>
      </c>
      <c r="G238" s="266"/>
      <c r="H238" s="269">
        <v>4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75" t="s">
        <v>158</v>
      </c>
      <c r="AU238" s="275" t="s">
        <v>156</v>
      </c>
      <c r="AV238" s="16" t="s">
        <v>92</v>
      </c>
      <c r="AW238" s="16" t="s">
        <v>34</v>
      </c>
      <c r="AX238" s="16" t="s">
        <v>78</v>
      </c>
      <c r="AY238" s="275" t="s">
        <v>149</v>
      </c>
    </row>
    <row r="239" s="15" customFormat="1">
      <c r="A239" s="15"/>
      <c r="B239" s="255"/>
      <c r="C239" s="256"/>
      <c r="D239" s="234" t="s">
        <v>158</v>
      </c>
      <c r="E239" s="257" t="s">
        <v>1</v>
      </c>
      <c r="F239" s="258" t="s">
        <v>290</v>
      </c>
      <c r="G239" s="256"/>
      <c r="H239" s="257" t="s">
        <v>1</v>
      </c>
      <c r="I239" s="259"/>
      <c r="J239" s="256"/>
      <c r="K239" s="256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158</v>
      </c>
      <c r="AU239" s="264" t="s">
        <v>156</v>
      </c>
      <c r="AV239" s="15" t="s">
        <v>86</v>
      </c>
      <c r="AW239" s="15" t="s">
        <v>34</v>
      </c>
      <c r="AX239" s="15" t="s">
        <v>78</v>
      </c>
      <c r="AY239" s="264" t="s">
        <v>149</v>
      </c>
    </row>
    <row r="240" s="13" customFormat="1">
      <c r="A240" s="13"/>
      <c r="B240" s="232"/>
      <c r="C240" s="233"/>
      <c r="D240" s="234" t="s">
        <v>158</v>
      </c>
      <c r="E240" s="235" t="s">
        <v>1</v>
      </c>
      <c r="F240" s="236" t="s">
        <v>287</v>
      </c>
      <c r="G240" s="233"/>
      <c r="H240" s="237">
        <v>2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158</v>
      </c>
      <c r="AU240" s="243" t="s">
        <v>156</v>
      </c>
      <c r="AV240" s="13" t="s">
        <v>156</v>
      </c>
      <c r="AW240" s="13" t="s">
        <v>34</v>
      </c>
      <c r="AX240" s="13" t="s">
        <v>78</v>
      </c>
      <c r="AY240" s="243" t="s">
        <v>149</v>
      </c>
    </row>
    <row r="241" s="13" customFormat="1">
      <c r="A241" s="13"/>
      <c r="B241" s="232"/>
      <c r="C241" s="233"/>
      <c r="D241" s="234" t="s">
        <v>158</v>
      </c>
      <c r="E241" s="235" t="s">
        <v>1</v>
      </c>
      <c r="F241" s="236" t="s">
        <v>288</v>
      </c>
      <c r="G241" s="233"/>
      <c r="H241" s="237">
        <v>1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158</v>
      </c>
      <c r="AU241" s="243" t="s">
        <v>156</v>
      </c>
      <c r="AV241" s="13" t="s">
        <v>156</v>
      </c>
      <c r="AW241" s="13" t="s">
        <v>34</v>
      </c>
      <c r="AX241" s="13" t="s">
        <v>78</v>
      </c>
      <c r="AY241" s="243" t="s">
        <v>149</v>
      </c>
    </row>
    <row r="242" s="13" customFormat="1">
      <c r="A242" s="13"/>
      <c r="B242" s="232"/>
      <c r="C242" s="233"/>
      <c r="D242" s="234" t="s">
        <v>158</v>
      </c>
      <c r="E242" s="235" t="s">
        <v>1</v>
      </c>
      <c r="F242" s="236" t="s">
        <v>289</v>
      </c>
      <c r="G242" s="233"/>
      <c r="H242" s="237">
        <v>1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158</v>
      </c>
      <c r="AU242" s="243" t="s">
        <v>156</v>
      </c>
      <c r="AV242" s="13" t="s">
        <v>156</v>
      </c>
      <c r="AW242" s="13" t="s">
        <v>34</v>
      </c>
      <c r="AX242" s="13" t="s">
        <v>78</v>
      </c>
      <c r="AY242" s="243" t="s">
        <v>149</v>
      </c>
    </row>
    <row r="243" s="16" customFormat="1">
      <c r="A243" s="16"/>
      <c r="B243" s="265"/>
      <c r="C243" s="266"/>
      <c r="D243" s="234" t="s">
        <v>158</v>
      </c>
      <c r="E243" s="267" t="s">
        <v>1</v>
      </c>
      <c r="F243" s="268" t="s">
        <v>221</v>
      </c>
      <c r="G243" s="266"/>
      <c r="H243" s="269">
        <v>4</v>
      </c>
      <c r="I243" s="270"/>
      <c r="J243" s="266"/>
      <c r="K243" s="266"/>
      <c r="L243" s="271"/>
      <c r="M243" s="272"/>
      <c r="N243" s="273"/>
      <c r="O243" s="273"/>
      <c r="P243" s="273"/>
      <c r="Q243" s="273"/>
      <c r="R243" s="273"/>
      <c r="S243" s="273"/>
      <c r="T243" s="274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75" t="s">
        <v>158</v>
      </c>
      <c r="AU243" s="275" t="s">
        <v>156</v>
      </c>
      <c r="AV243" s="16" t="s">
        <v>92</v>
      </c>
      <c r="AW243" s="16" t="s">
        <v>34</v>
      </c>
      <c r="AX243" s="16" t="s">
        <v>78</v>
      </c>
      <c r="AY243" s="275" t="s">
        <v>149</v>
      </c>
    </row>
    <row r="244" s="14" customFormat="1">
      <c r="A244" s="14"/>
      <c r="B244" s="244"/>
      <c r="C244" s="245"/>
      <c r="D244" s="234" t="s">
        <v>158</v>
      </c>
      <c r="E244" s="246" t="s">
        <v>1</v>
      </c>
      <c r="F244" s="247" t="s">
        <v>165</v>
      </c>
      <c r="G244" s="245"/>
      <c r="H244" s="248">
        <v>8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158</v>
      </c>
      <c r="AU244" s="254" t="s">
        <v>156</v>
      </c>
      <c r="AV244" s="14" t="s">
        <v>155</v>
      </c>
      <c r="AW244" s="14" t="s">
        <v>34</v>
      </c>
      <c r="AX244" s="14" t="s">
        <v>86</v>
      </c>
      <c r="AY244" s="254" t="s">
        <v>149</v>
      </c>
    </row>
    <row r="245" s="2" customFormat="1" ht="24.15" customHeight="1">
      <c r="A245" s="39"/>
      <c r="B245" s="40"/>
      <c r="C245" s="218" t="s">
        <v>291</v>
      </c>
      <c r="D245" s="218" t="s">
        <v>151</v>
      </c>
      <c r="E245" s="219" t="s">
        <v>292</v>
      </c>
      <c r="F245" s="220" t="s">
        <v>293</v>
      </c>
      <c r="G245" s="221" t="s">
        <v>90</v>
      </c>
      <c r="H245" s="222">
        <v>9</v>
      </c>
      <c r="I245" s="223"/>
      <c r="J245" s="224">
        <f>ROUND(I245*H245,2)</f>
        <v>0</v>
      </c>
      <c r="K245" s="225"/>
      <c r="L245" s="45"/>
      <c r="M245" s="226" t="s">
        <v>1</v>
      </c>
      <c r="N245" s="227" t="s">
        <v>44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0.045999999999999999</v>
      </c>
      <c r="T245" s="229">
        <f>S245*H245</f>
        <v>0.41399999999999998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155</v>
      </c>
      <c r="AT245" s="230" t="s">
        <v>151</v>
      </c>
      <c r="AU245" s="230" t="s">
        <v>156</v>
      </c>
      <c r="AY245" s="18" t="s">
        <v>149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156</v>
      </c>
      <c r="BK245" s="231">
        <f>ROUND(I245*H245,2)</f>
        <v>0</v>
      </c>
      <c r="BL245" s="18" t="s">
        <v>155</v>
      </c>
      <c r="BM245" s="230" t="s">
        <v>294</v>
      </c>
    </row>
    <row r="246" s="15" customFormat="1">
      <c r="A246" s="15"/>
      <c r="B246" s="255"/>
      <c r="C246" s="256"/>
      <c r="D246" s="234" t="s">
        <v>158</v>
      </c>
      <c r="E246" s="257" t="s">
        <v>1</v>
      </c>
      <c r="F246" s="258" t="s">
        <v>211</v>
      </c>
      <c r="G246" s="256"/>
      <c r="H246" s="257" t="s">
        <v>1</v>
      </c>
      <c r="I246" s="259"/>
      <c r="J246" s="256"/>
      <c r="K246" s="256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158</v>
      </c>
      <c r="AU246" s="264" t="s">
        <v>156</v>
      </c>
      <c r="AV246" s="15" t="s">
        <v>86</v>
      </c>
      <c r="AW246" s="15" t="s">
        <v>34</v>
      </c>
      <c r="AX246" s="15" t="s">
        <v>78</v>
      </c>
      <c r="AY246" s="264" t="s">
        <v>149</v>
      </c>
    </row>
    <row r="247" s="13" customFormat="1">
      <c r="A247" s="13"/>
      <c r="B247" s="232"/>
      <c r="C247" s="233"/>
      <c r="D247" s="234" t="s">
        <v>158</v>
      </c>
      <c r="E247" s="235" t="s">
        <v>1</v>
      </c>
      <c r="F247" s="236" t="s">
        <v>212</v>
      </c>
      <c r="G247" s="233"/>
      <c r="H247" s="237">
        <v>9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158</v>
      </c>
      <c r="AU247" s="243" t="s">
        <v>156</v>
      </c>
      <c r="AV247" s="13" t="s">
        <v>156</v>
      </c>
      <c r="AW247" s="13" t="s">
        <v>34</v>
      </c>
      <c r="AX247" s="13" t="s">
        <v>78</v>
      </c>
      <c r="AY247" s="243" t="s">
        <v>149</v>
      </c>
    </row>
    <row r="248" s="14" customFormat="1">
      <c r="A248" s="14"/>
      <c r="B248" s="244"/>
      <c r="C248" s="245"/>
      <c r="D248" s="234" t="s">
        <v>158</v>
      </c>
      <c r="E248" s="246" t="s">
        <v>1</v>
      </c>
      <c r="F248" s="247" t="s">
        <v>165</v>
      </c>
      <c r="G248" s="245"/>
      <c r="H248" s="248">
        <v>9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158</v>
      </c>
      <c r="AU248" s="254" t="s">
        <v>156</v>
      </c>
      <c r="AV248" s="14" t="s">
        <v>155</v>
      </c>
      <c r="AW248" s="14" t="s">
        <v>34</v>
      </c>
      <c r="AX248" s="14" t="s">
        <v>86</v>
      </c>
      <c r="AY248" s="254" t="s">
        <v>149</v>
      </c>
    </row>
    <row r="249" s="12" customFormat="1" ht="22.8" customHeight="1">
      <c r="A249" s="12"/>
      <c r="B249" s="203"/>
      <c r="C249" s="204"/>
      <c r="D249" s="205" t="s">
        <v>77</v>
      </c>
      <c r="E249" s="216" t="s">
        <v>295</v>
      </c>
      <c r="F249" s="216" t="s">
        <v>296</v>
      </c>
      <c r="G249" s="204"/>
      <c r="H249" s="204"/>
      <c r="I249" s="207"/>
      <c r="J249" s="217">
        <f>BK249</f>
        <v>0</v>
      </c>
      <c r="K249" s="204"/>
      <c r="L249" s="208"/>
      <c r="M249" s="209"/>
      <c r="N249" s="210"/>
      <c r="O249" s="210"/>
      <c r="P249" s="211">
        <f>SUM(P250:P263)</f>
        <v>0</v>
      </c>
      <c r="Q249" s="210"/>
      <c r="R249" s="211">
        <f>SUM(R250:R263)</f>
        <v>0</v>
      </c>
      <c r="S249" s="210"/>
      <c r="T249" s="212">
        <f>SUM(T250:T263)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86</v>
      </c>
      <c r="AT249" s="214" t="s">
        <v>77</v>
      </c>
      <c r="AU249" s="214" t="s">
        <v>86</v>
      </c>
      <c r="AY249" s="213" t="s">
        <v>149</v>
      </c>
      <c r="BK249" s="215">
        <f>SUM(BK250:BK263)</f>
        <v>0</v>
      </c>
    </row>
    <row r="250" s="2" customFormat="1" ht="24.15" customHeight="1">
      <c r="A250" s="39"/>
      <c r="B250" s="40"/>
      <c r="C250" s="218" t="s">
        <v>297</v>
      </c>
      <c r="D250" s="218" t="s">
        <v>151</v>
      </c>
      <c r="E250" s="219" t="s">
        <v>298</v>
      </c>
      <c r="F250" s="220" t="s">
        <v>299</v>
      </c>
      <c r="G250" s="221" t="s">
        <v>300</v>
      </c>
      <c r="H250" s="222">
        <v>18.620000000000001</v>
      </c>
      <c r="I250" s="223"/>
      <c r="J250" s="224">
        <f>ROUND(I250*H250,2)</f>
        <v>0</v>
      </c>
      <c r="K250" s="225"/>
      <c r="L250" s="45"/>
      <c r="M250" s="226" t="s">
        <v>1</v>
      </c>
      <c r="N250" s="227" t="s">
        <v>44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155</v>
      </c>
      <c r="AT250" s="230" t="s">
        <v>151</v>
      </c>
      <c r="AU250" s="230" t="s">
        <v>156</v>
      </c>
      <c r="AY250" s="18" t="s">
        <v>149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156</v>
      </c>
      <c r="BK250" s="231">
        <f>ROUND(I250*H250,2)</f>
        <v>0</v>
      </c>
      <c r="BL250" s="18" t="s">
        <v>155</v>
      </c>
      <c r="BM250" s="230" t="s">
        <v>301</v>
      </c>
    </row>
    <row r="251" s="2" customFormat="1" ht="24.15" customHeight="1">
      <c r="A251" s="39"/>
      <c r="B251" s="40"/>
      <c r="C251" s="218" t="s">
        <v>302</v>
      </c>
      <c r="D251" s="218" t="s">
        <v>151</v>
      </c>
      <c r="E251" s="219" t="s">
        <v>303</v>
      </c>
      <c r="F251" s="220" t="s">
        <v>304</v>
      </c>
      <c r="G251" s="221" t="s">
        <v>300</v>
      </c>
      <c r="H251" s="222">
        <v>18.620000000000001</v>
      </c>
      <c r="I251" s="223"/>
      <c r="J251" s="224">
        <f>ROUND(I251*H251,2)</f>
        <v>0</v>
      </c>
      <c r="K251" s="225"/>
      <c r="L251" s="45"/>
      <c r="M251" s="226" t="s">
        <v>1</v>
      </c>
      <c r="N251" s="227" t="s">
        <v>44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155</v>
      </c>
      <c r="AT251" s="230" t="s">
        <v>151</v>
      </c>
      <c r="AU251" s="230" t="s">
        <v>156</v>
      </c>
      <c r="AY251" s="18" t="s">
        <v>149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156</v>
      </c>
      <c r="BK251" s="231">
        <f>ROUND(I251*H251,2)</f>
        <v>0</v>
      </c>
      <c r="BL251" s="18" t="s">
        <v>155</v>
      </c>
      <c r="BM251" s="230" t="s">
        <v>305</v>
      </c>
    </row>
    <row r="252" s="2" customFormat="1" ht="24.15" customHeight="1">
      <c r="A252" s="39"/>
      <c r="B252" s="40"/>
      <c r="C252" s="218" t="s">
        <v>306</v>
      </c>
      <c r="D252" s="218" t="s">
        <v>151</v>
      </c>
      <c r="E252" s="219" t="s">
        <v>307</v>
      </c>
      <c r="F252" s="220" t="s">
        <v>308</v>
      </c>
      <c r="G252" s="221" t="s">
        <v>300</v>
      </c>
      <c r="H252" s="222">
        <v>93.099999999999994</v>
      </c>
      <c r="I252" s="223"/>
      <c r="J252" s="224">
        <f>ROUND(I252*H252,2)</f>
        <v>0</v>
      </c>
      <c r="K252" s="225"/>
      <c r="L252" s="45"/>
      <c r="M252" s="226" t="s">
        <v>1</v>
      </c>
      <c r="N252" s="227" t="s">
        <v>44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155</v>
      </c>
      <c r="AT252" s="230" t="s">
        <v>151</v>
      </c>
      <c r="AU252" s="230" t="s">
        <v>156</v>
      </c>
      <c r="AY252" s="18" t="s">
        <v>149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156</v>
      </c>
      <c r="BK252" s="231">
        <f>ROUND(I252*H252,2)</f>
        <v>0</v>
      </c>
      <c r="BL252" s="18" t="s">
        <v>155</v>
      </c>
      <c r="BM252" s="230" t="s">
        <v>309</v>
      </c>
    </row>
    <row r="253" s="13" customFormat="1">
      <c r="A253" s="13"/>
      <c r="B253" s="232"/>
      <c r="C253" s="233"/>
      <c r="D253" s="234" t="s">
        <v>158</v>
      </c>
      <c r="E253" s="233"/>
      <c r="F253" s="236" t="s">
        <v>310</v>
      </c>
      <c r="G253" s="233"/>
      <c r="H253" s="237">
        <v>93.099999999999994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158</v>
      </c>
      <c r="AU253" s="243" t="s">
        <v>156</v>
      </c>
      <c r="AV253" s="13" t="s">
        <v>156</v>
      </c>
      <c r="AW253" s="13" t="s">
        <v>4</v>
      </c>
      <c r="AX253" s="13" t="s">
        <v>86</v>
      </c>
      <c r="AY253" s="243" t="s">
        <v>149</v>
      </c>
    </row>
    <row r="254" s="2" customFormat="1" ht="24.15" customHeight="1">
      <c r="A254" s="39"/>
      <c r="B254" s="40"/>
      <c r="C254" s="218" t="s">
        <v>311</v>
      </c>
      <c r="D254" s="218" t="s">
        <v>151</v>
      </c>
      <c r="E254" s="219" t="s">
        <v>312</v>
      </c>
      <c r="F254" s="220" t="s">
        <v>313</v>
      </c>
      <c r="G254" s="221" t="s">
        <v>300</v>
      </c>
      <c r="H254" s="222">
        <v>16.803000000000001</v>
      </c>
      <c r="I254" s="223"/>
      <c r="J254" s="224">
        <f>ROUND(I254*H254,2)</f>
        <v>0</v>
      </c>
      <c r="K254" s="225"/>
      <c r="L254" s="45"/>
      <c r="M254" s="226" t="s">
        <v>1</v>
      </c>
      <c r="N254" s="227" t="s">
        <v>44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155</v>
      </c>
      <c r="AT254" s="230" t="s">
        <v>151</v>
      </c>
      <c r="AU254" s="230" t="s">
        <v>156</v>
      </c>
      <c r="AY254" s="18" t="s">
        <v>149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156</v>
      </c>
      <c r="BK254" s="231">
        <f>ROUND(I254*H254,2)</f>
        <v>0</v>
      </c>
      <c r="BL254" s="18" t="s">
        <v>155</v>
      </c>
      <c r="BM254" s="230" t="s">
        <v>314</v>
      </c>
    </row>
    <row r="255" s="13" customFormat="1">
      <c r="A255" s="13"/>
      <c r="B255" s="232"/>
      <c r="C255" s="233"/>
      <c r="D255" s="234" t="s">
        <v>158</v>
      </c>
      <c r="E255" s="235" t="s">
        <v>1</v>
      </c>
      <c r="F255" s="236" t="s">
        <v>315</v>
      </c>
      <c r="G255" s="233"/>
      <c r="H255" s="237">
        <v>18.620000000000001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158</v>
      </c>
      <c r="AU255" s="243" t="s">
        <v>156</v>
      </c>
      <c r="AV255" s="13" t="s">
        <v>156</v>
      </c>
      <c r="AW255" s="13" t="s">
        <v>34</v>
      </c>
      <c r="AX255" s="13" t="s">
        <v>78</v>
      </c>
      <c r="AY255" s="243" t="s">
        <v>149</v>
      </c>
    </row>
    <row r="256" s="13" customFormat="1">
      <c r="A256" s="13"/>
      <c r="B256" s="232"/>
      <c r="C256" s="233"/>
      <c r="D256" s="234" t="s">
        <v>158</v>
      </c>
      <c r="E256" s="235" t="s">
        <v>1</v>
      </c>
      <c r="F256" s="236" t="s">
        <v>316</v>
      </c>
      <c r="G256" s="233"/>
      <c r="H256" s="237">
        <v>-1.817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158</v>
      </c>
      <c r="AU256" s="243" t="s">
        <v>156</v>
      </c>
      <c r="AV256" s="13" t="s">
        <v>156</v>
      </c>
      <c r="AW256" s="13" t="s">
        <v>34</v>
      </c>
      <c r="AX256" s="13" t="s">
        <v>78</v>
      </c>
      <c r="AY256" s="243" t="s">
        <v>149</v>
      </c>
    </row>
    <row r="257" s="14" customFormat="1">
      <c r="A257" s="14"/>
      <c r="B257" s="244"/>
      <c r="C257" s="245"/>
      <c r="D257" s="234" t="s">
        <v>158</v>
      </c>
      <c r="E257" s="246" t="s">
        <v>1</v>
      </c>
      <c r="F257" s="247" t="s">
        <v>165</v>
      </c>
      <c r="G257" s="245"/>
      <c r="H257" s="248">
        <v>16.803000000000001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158</v>
      </c>
      <c r="AU257" s="254" t="s">
        <v>156</v>
      </c>
      <c r="AV257" s="14" t="s">
        <v>155</v>
      </c>
      <c r="AW257" s="14" t="s">
        <v>34</v>
      </c>
      <c r="AX257" s="14" t="s">
        <v>86</v>
      </c>
      <c r="AY257" s="254" t="s">
        <v>149</v>
      </c>
    </row>
    <row r="258" s="2" customFormat="1" ht="24.15" customHeight="1">
      <c r="A258" s="39"/>
      <c r="B258" s="40"/>
      <c r="C258" s="218" t="s">
        <v>317</v>
      </c>
      <c r="D258" s="218" t="s">
        <v>151</v>
      </c>
      <c r="E258" s="219" t="s">
        <v>318</v>
      </c>
      <c r="F258" s="220" t="s">
        <v>319</v>
      </c>
      <c r="G258" s="221" t="s">
        <v>300</v>
      </c>
      <c r="H258" s="222">
        <v>1.817</v>
      </c>
      <c r="I258" s="223"/>
      <c r="J258" s="224">
        <f>ROUND(I258*H258,2)</f>
        <v>0</v>
      </c>
      <c r="K258" s="225"/>
      <c r="L258" s="45"/>
      <c r="M258" s="226" t="s">
        <v>1</v>
      </c>
      <c r="N258" s="227" t="s">
        <v>44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155</v>
      </c>
      <c r="AT258" s="230" t="s">
        <v>151</v>
      </c>
      <c r="AU258" s="230" t="s">
        <v>156</v>
      </c>
      <c r="AY258" s="18" t="s">
        <v>149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156</v>
      </c>
      <c r="BK258" s="231">
        <f>ROUND(I258*H258,2)</f>
        <v>0</v>
      </c>
      <c r="BL258" s="18" t="s">
        <v>155</v>
      </c>
      <c r="BM258" s="230" t="s">
        <v>320</v>
      </c>
    </row>
    <row r="259" s="13" customFormat="1">
      <c r="A259" s="13"/>
      <c r="B259" s="232"/>
      <c r="C259" s="233"/>
      <c r="D259" s="234" t="s">
        <v>158</v>
      </c>
      <c r="E259" s="235" t="s">
        <v>1</v>
      </c>
      <c r="F259" s="236" t="s">
        <v>321</v>
      </c>
      <c r="G259" s="233"/>
      <c r="H259" s="237">
        <v>0.0070000000000000001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158</v>
      </c>
      <c r="AU259" s="243" t="s">
        <v>156</v>
      </c>
      <c r="AV259" s="13" t="s">
        <v>156</v>
      </c>
      <c r="AW259" s="13" t="s">
        <v>34</v>
      </c>
      <c r="AX259" s="13" t="s">
        <v>78</v>
      </c>
      <c r="AY259" s="243" t="s">
        <v>149</v>
      </c>
    </row>
    <row r="260" s="13" customFormat="1">
      <c r="A260" s="13"/>
      <c r="B260" s="232"/>
      <c r="C260" s="233"/>
      <c r="D260" s="234" t="s">
        <v>158</v>
      </c>
      <c r="E260" s="235" t="s">
        <v>1</v>
      </c>
      <c r="F260" s="236" t="s">
        <v>322</v>
      </c>
      <c r="G260" s="233"/>
      <c r="H260" s="237">
        <v>0.69099999999999995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158</v>
      </c>
      <c r="AU260" s="243" t="s">
        <v>156</v>
      </c>
      <c r="AV260" s="13" t="s">
        <v>156</v>
      </c>
      <c r="AW260" s="13" t="s">
        <v>34</v>
      </c>
      <c r="AX260" s="13" t="s">
        <v>78</v>
      </c>
      <c r="AY260" s="243" t="s">
        <v>149</v>
      </c>
    </row>
    <row r="261" s="13" customFormat="1">
      <c r="A261" s="13"/>
      <c r="B261" s="232"/>
      <c r="C261" s="233"/>
      <c r="D261" s="234" t="s">
        <v>158</v>
      </c>
      <c r="E261" s="235" t="s">
        <v>1</v>
      </c>
      <c r="F261" s="236" t="s">
        <v>323</v>
      </c>
      <c r="G261" s="233"/>
      <c r="H261" s="237">
        <v>0.159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158</v>
      </c>
      <c r="AU261" s="243" t="s">
        <v>156</v>
      </c>
      <c r="AV261" s="13" t="s">
        <v>156</v>
      </c>
      <c r="AW261" s="13" t="s">
        <v>34</v>
      </c>
      <c r="AX261" s="13" t="s">
        <v>78</v>
      </c>
      <c r="AY261" s="243" t="s">
        <v>149</v>
      </c>
    </row>
    <row r="262" s="13" customFormat="1">
      <c r="A262" s="13"/>
      <c r="B262" s="232"/>
      <c r="C262" s="233"/>
      <c r="D262" s="234" t="s">
        <v>158</v>
      </c>
      <c r="E262" s="235" t="s">
        <v>1</v>
      </c>
      <c r="F262" s="236" t="s">
        <v>324</v>
      </c>
      <c r="G262" s="233"/>
      <c r="H262" s="237">
        <v>0.95999999999999996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158</v>
      </c>
      <c r="AU262" s="243" t="s">
        <v>156</v>
      </c>
      <c r="AV262" s="13" t="s">
        <v>156</v>
      </c>
      <c r="AW262" s="13" t="s">
        <v>34</v>
      </c>
      <c r="AX262" s="13" t="s">
        <v>78</v>
      </c>
      <c r="AY262" s="243" t="s">
        <v>149</v>
      </c>
    </row>
    <row r="263" s="14" customFormat="1">
      <c r="A263" s="14"/>
      <c r="B263" s="244"/>
      <c r="C263" s="245"/>
      <c r="D263" s="234" t="s">
        <v>158</v>
      </c>
      <c r="E263" s="246" t="s">
        <v>1</v>
      </c>
      <c r="F263" s="247" t="s">
        <v>165</v>
      </c>
      <c r="G263" s="245"/>
      <c r="H263" s="248">
        <v>1.817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158</v>
      </c>
      <c r="AU263" s="254" t="s">
        <v>156</v>
      </c>
      <c r="AV263" s="14" t="s">
        <v>155</v>
      </c>
      <c r="AW263" s="14" t="s">
        <v>34</v>
      </c>
      <c r="AX263" s="14" t="s">
        <v>86</v>
      </c>
      <c r="AY263" s="254" t="s">
        <v>149</v>
      </c>
    </row>
    <row r="264" s="12" customFormat="1" ht="22.8" customHeight="1">
      <c r="A264" s="12"/>
      <c r="B264" s="203"/>
      <c r="C264" s="204"/>
      <c r="D264" s="205" t="s">
        <v>77</v>
      </c>
      <c r="E264" s="216" t="s">
        <v>325</v>
      </c>
      <c r="F264" s="216" t="s">
        <v>326</v>
      </c>
      <c r="G264" s="204"/>
      <c r="H264" s="204"/>
      <c r="I264" s="207"/>
      <c r="J264" s="217">
        <f>BK264</f>
        <v>0</v>
      </c>
      <c r="K264" s="204"/>
      <c r="L264" s="208"/>
      <c r="M264" s="209"/>
      <c r="N264" s="210"/>
      <c r="O264" s="210"/>
      <c r="P264" s="211">
        <f>P265</f>
        <v>0</v>
      </c>
      <c r="Q264" s="210"/>
      <c r="R264" s="211">
        <f>R265</f>
        <v>0</v>
      </c>
      <c r="S264" s="210"/>
      <c r="T264" s="212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86</v>
      </c>
      <c r="AT264" s="214" t="s">
        <v>77</v>
      </c>
      <c r="AU264" s="214" t="s">
        <v>86</v>
      </c>
      <c r="AY264" s="213" t="s">
        <v>149</v>
      </c>
      <c r="BK264" s="215">
        <f>BK265</f>
        <v>0</v>
      </c>
    </row>
    <row r="265" s="2" customFormat="1" ht="14.4" customHeight="1">
      <c r="A265" s="39"/>
      <c r="B265" s="40"/>
      <c r="C265" s="218" t="s">
        <v>327</v>
      </c>
      <c r="D265" s="218" t="s">
        <v>151</v>
      </c>
      <c r="E265" s="219" t="s">
        <v>328</v>
      </c>
      <c r="F265" s="220" t="s">
        <v>329</v>
      </c>
      <c r="G265" s="221" t="s">
        <v>300</v>
      </c>
      <c r="H265" s="222">
        <v>9.5250000000000004</v>
      </c>
      <c r="I265" s="223"/>
      <c r="J265" s="224">
        <f>ROUND(I265*H265,2)</f>
        <v>0</v>
      </c>
      <c r="K265" s="225"/>
      <c r="L265" s="45"/>
      <c r="M265" s="226" t="s">
        <v>1</v>
      </c>
      <c r="N265" s="227" t="s">
        <v>44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155</v>
      </c>
      <c r="AT265" s="230" t="s">
        <v>151</v>
      </c>
      <c r="AU265" s="230" t="s">
        <v>156</v>
      </c>
      <c r="AY265" s="18" t="s">
        <v>149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156</v>
      </c>
      <c r="BK265" s="231">
        <f>ROUND(I265*H265,2)</f>
        <v>0</v>
      </c>
      <c r="BL265" s="18" t="s">
        <v>155</v>
      </c>
      <c r="BM265" s="230" t="s">
        <v>330</v>
      </c>
    </row>
    <row r="266" s="12" customFormat="1" ht="25.92" customHeight="1">
      <c r="A266" s="12"/>
      <c r="B266" s="203"/>
      <c r="C266" s="204"/>
      <c r="D266" s="205" t="s">
        <v>77</v>
      </c>
      <c r="E266" s="206" t="s">
        <v>331</v>
      </c>
      <c r="F266" s="206" t="s">
        <v>332</v>
      </c>
      <c r="G266" s="204"/>
      <c r="H266" s="204"/>
      <c r="I266" s="207"/>
      <c r="J266" s="190">
        <f>BK266</f>
        <v>0</v>
      </c>
      <c r="K266" s="204"/>
      <c r="L266" s="208"/>
      <c r="M266" s="209"/>
      <c r="N266" s="210"/>
      <c r="O266" s="210"/>
      <c r="P266" s="211">
        <f>P267+P285+P299+P312+P319+P336+P344+P364+P369+P378+P421+P455+P460+P511+P525+P536</f>
        <v>0</v>
      </c>
      <c r="Q266" s="210"/>
      <c r="R266" s="211">
        <f>R267+R285+R299+R312+R319+R336+R344+R364+R369+R378+R421+R455+R460+R511+R525+R536</f>
        <v>1.5643825499999999</v>
      </c>
      <c r="S266" s="210"/>
      <c r="T266" s="212">
        <f>T267+T285+T299+T312+T319+T336+T344+T364+T369+T378+T421+T455+T460+T511+T525+T536</f>
        <v>8.0275329300000013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156</v>
      </c>
      <c r="AT266" s="214" t="s">
        <v>77</v>
      </c>
      <c r="AU266" s="214" t="s">
        <v>78</v>
      </c>
      <c r="AY266" s="213" t="s">
        <v>149</v>
      </c>
      <c r="BK266" s="215">
        <f>BK267+BK285+BK299+BK312+BK319+BK336+BK344+BK364+BK369+BK378+BK421+BK455+BK460+BK511+BK525+BK536</f>
        <v>0</v>
      </c>
    </row>
    <row r="267" s="12" customFormat="1" ht="22.8" customHeight="1">
      <c r="A267" s="12"/>
      <c r="B267" s="203"/>
      <c r="C267" s="204"/>
      <c r="D267" s="205" t="s">
        <v>77</v>
      </c>
      <c r="E267" s="216" t="s">
        <v>333</v>
      </c>
      <c r="F267" s="216" t="s">
        <v>334</v>
      </c>
      <c r="G267" s="204"/>
      <c r="H267" s="204"/>
      <c r="I267" s="207"/>
      <c r="J267" s="217">
        <f>BK267</f>
        <v>0</v>
      </c>
      <c r="K267" s="204"/>
      <c r="L267" s="208"/>
      <c r="M267" s="209"/>
      <c r="N267" s="210"/>
      <c r="O267" s="210"/>
      <c r="P267" s="211">
        <f>SUM(P268:P284)</f>
        <v>0</v>
      </c>
      <c r="Q267" s="210"/>
      <c r="R267" s="211">
        <f>SUM(R268:R284)</f>
        <v>0.072576000000000002</v>
      </c>
      <c r="S267" s="210"/>
      <c r="T267" s="212">
        <f>SUM(T268:T284)</f>
        <v>5.3145600000000002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3" t="s">
        <v>156</v>
      </c>
      <c r="AT267" s="214" t="s">
        <v>77</v>
      </c>
      <c r="AU267" s="214" t="s">
        <v>86</v>
      </c>
      <c r="AY267" s="213" t="s">
        <v>149</v>
      </c>
      <c r="BK267" s="215">
        <f>SUM(BK268:BK284)</f>
        <v>0</v>
      </c>
    </row>
    <row r="268" s="2" customFormat="1" ht="24.15" customHeight="1">
      <c r="A268" s="39"/>
      <c r="B268" s="40"/>
      <c r="C268" s="218" t="s">
        <v>335</v>
      </c>
      <c r="D268" s="218" t="s">
        <v>151</v>
      </c>
      <c r="E268" s="219" t="s">
        <v>336</v>
      </c>
      <c r="F268" s="220" t="s">
        <v>337</v>
      </c>
      <c r="G268" s="221" t="s">
        <v>90</v>
      </c>
      <c r="H268" s="222">
        <v>38.399999999999999</v>
      </c>
      <c r="I268" s="223"/>
      <c r="J268" s="224">
        <f>ROUND(I268*H268,2)</f>
        <v>0</v>
      </c>
      <c r="K268" s="225"/>
      <c r="L268" s="45"/>
      <c r="M268" s="226" t="s">
        <v>1</v>
      </c>
      <c r="N268" s="227" t="s">
        <v>44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0.0033999999999999998</v>
      </c>
      <c r="T268" s="229">
        <f>S268*H268</f>
        <v>0.13055999999999998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236</v>
      </c>
      <c r="AT268" s="230" t="s">
        <v>151</v>
      </c>
      <c r="AU268" s="230" t="s">
        <v>156</v>
      </c>
      <c r="AY268" s="18" t="s">
        <v>149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156</v>
      </c>
      <c r="BK268" s="231">
        <f>ROUND(I268*H268,2)</f>
        <v>0</v>
      </c>
      <c r="BL268" s="18" t="s">
        <v>236</v>
      </c>
      <c r="BM268" s="230" t="s">
        <v>338</v>
      </c>
    </row>
    <row r="269" s="13" customFormat="1">
      <c r="A269" s="13"/>
      <c r="B269" s="232"/>
      <c r="C269" s="233"/>
      <c r="D269" s="234" t="s">
        <v>158</v>
      </c>
      <c r="E269" s="235" t="s">
        <v>1</v>
      </c>
      <c r="F269" s="236" t="s">
        <v>339</v>
      </c>
      <c r="G269" s="233"/>
      <c r="H269" s="237">
        <v>22.079999999999998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158</v>
      </c>
      <c r="AU269" s="243" t="s">
        <v>156</v>
      </c>
      <c r="AV269" s="13" t="s">
        <v>156</v>
      </c>
      <c r="AW269" s="13" t="s">
        <v>34</v>
      </c>
      <c r="AX269" s="13" t="s">
        <v>78</v>
      </c>
      <c r="AY269" s="243" t="s">
        <v>149</v>
      </c>
    </row>
    <row r="270" s="13" customFormat="1">
      <c r="A270" s="13"/>
      <c r="B270" s="232"/>
      <c r="C270" s="233"/>
      <c r="D270" s="234" t="s">
        <v>158</v>
      </c>
      <c r="E270" s="235" t="s">
        <v>1</v>
      </c>
      <c r="F270" s="236" t="s">
        <v>340</v>
      </c>
      <c r="G270" s="233"/>
      <c r="H270" s="237">
        <v>16.32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158</v>
      </c>
      <c r="AU270" s="243" t="s">
        <v>156</v>
      </c>
      <c r="AV270" s="13" t="s">
        <v>156</v>
      </c>
      <c r="AW270" s="13" t="s">
        <v>34</v>
      </c>
      <c r="AX270" s="13" t="s">
        <v>78</v>
      </c>
      <c r="AY270" s="243" t="s">
        <v>149</v>
      </c>
    </row>
    <row r="271" s="14" customFormat="1">
      <c r="A271" s="14"/>
      <c r="B271" s="244"/>
      <c r="C271" s="245"/>
      <c r="D271" s="234" t="s">
        <v>158</v>
      </c>
      <c r="E271" s="246" t="s">
        <v>1</v>
      </c>
      <c r="F271" s="247" t="s">
        <v>165</v>
      </c>
      <c r="G271" s="245"/>
      <c r="H271" s="248">
        <v>38.399999999999999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158</v>
      </c>
      <c r="AU271" s="254" t="s">
        <v>156</v>
      </c>
      <c r="AV271" s="14" t="s">
        <v>155</v>
      </c>
      <c r="AW271" s="14" t="s">
        <v>34</v>
      </c>
      <c r="AX271" s="14" t="s">
        <v>86</v>
      </c>
      <c r="AY271" s="254" t="s">
        <v>149</v>
      </c>
    </row>
    <row r="272" s="2" customFormat="1" ht="24.15" customHeight="1">
      <c r="A272" s="39"/>
      <c r="B272" s="40"/>
      <c r="C272" s="218" t="s">
        <v>341</v>
      </c>
      <c r="D272" s="218" t="s">
        <v>151</v>
      </c>
      <c r="E272" s="219" t="s">
        <v>342</v>
      </c>
      <c r="F272" s="220" t="s">
        <v>343</v>
      </c>
      <c r="G272" s="221" t="s">
        <v>90</v>
      </c>
      <c r="H272" s="222">
        <v>38.399999999999999</v>
      </c>
      <c r="I272" s="223"/>
      <c r="J272" s="224">
        <f>ROUND(I272*H272,2)</f>
        <v>0</v>
      </c>
      <c r="K272" s="225"/>
      <c r="L272" s="45"/>
      <c r="M272" s="226" t="s">
        <v>1</v>
      </c>
      <c r="N272" s="227" t="s">
        <v>44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236</v>
      </c>
      <c r="AT272" s="230" t="s">
        <v>151</v>
      </c>
      <c r="AU272" s="230" t="s">
        <v>156</v>
      </c>
      <c r="AY272" s="18" t="s">
        <v>149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156</v>
      </c>
      <c r="BK272" s="231">
        <f>ROUND(I272*H272,2)</f>
        <v>0</v>
      </c>
      <c r="BL272" s="18" t="s">
        <v>236</v>
      </c>
      <c r="BM272" s="230" t="s">
        <v>344</v>
      </c>
    </row>
    <row r="273" s="13" customFormat="1">
      <c r="A273" s="13"/>
      <c r="B273" s="232"/>
      <c r="C273" s="233"/>
      <c r="D273" s="234" t="s">
        <v>158</v>
      </c>
      <c r="E273" s="235" t="s">
        <v>1</v>
      </c>
      <c r="F273" s="236" t="s">
        <v>339</v>
      </c>
      <c r="G273" s="233"/>
      <c r="H273" s="237">
        <v>22.079999999999998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158</v>
      </c>
      <c r="AU273" s="243" t="s">
        <v>156</v>
      </c>
      <c r="AV273" s="13" t="s">
        <v>156</v>
      </c>
      <c r="AW273" s="13" t="s">
        <v>34</v>
      </c>
      <c r="AX273" s="13" t="s">
        <v>78</v>
      </c>
      <c r="AY273" s="243" t="s">
        <v>149</v>
      </c>
    </row>
    <row r="274" s="13" customFormat="1">
      <c r="A274" s="13"/>
      <c r="B274" s="232"/>
      <c r="C274" s="233"/>
      <c r="D274" s="234" t="s">
        <v>158</v>
      </c>
      <c r="E274" s="235" t="s">
        <v>1</v>
      </c>
      <c r="F274" s="236" t="s">
        <v>340</v>
      </c>
      <c r="G274" s="233"/>
      <c r="H274" s="237">
        <v>16.32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158</v>
      </c>
      <c r="AU274" s="243" t="s">
        <v>156</v>
      </c>
      <c r="AV274" s="13" t="s">
        <v>156</v>
      </c>
      <c r="AW274" s="13" t="s">
        <v>34</v>
      </c>
      <c r="AX274" s="13" t="s">
        <v>78</v>
      </c>
      <c r="AY274" s="243" t="s">
        <v>149</v>
      </c>
    </row>
    <row r="275" s="14" customFormat="1">
      <c r="A275" s="14"/>
      <c r="B275" s="244"/>
      <c r="C275" s="245"/>
      <c r="D275" s="234" t="s">
        <v>158</v>
      </c>
      <c r="E275" s="246" t="s">
        <v>1</v>
      </c>
      <c r="F275" s="247" t="s">
        <v>165</v>
      </c>
      <c r="G275" s="245"/>
      <c r="H275" s="248">
        <v>38.399999999999999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158</v>
      </c>
      <c r="AU275" s="254" t="s">
        <v>156</v>
      </c>
      <c r="AV275" s="14" t="s">
        <v>155</v>
      </c>
      <c r="AW275" s="14" t="s">
        <v>34</v>
      </c>
      <c r="AX275" s="14" t="s">
        <v>86</v>
      </c>
      <c r="AY275" s="254" t="s">
        <v>149</v>
      </c>
    </row>
    <row r="276" s="2" customFormat="1" ht="62.7" customHeight="1">
      <c r="A276" s="39"/>
      <c r="B276" s="40"/>
      <c r="C276" s="276" t="s">
        <v>345</v>
      </c>
      <c r="D276" s="276" t="s">
        <v>346</v>
      </c>
      <c r="E276" s="277" t="s">
        <v>347</v>
      </c>
      <c r="F276" s="278" t="s">
        <v>348</v>
      </c>
      <c r="G276" s="279" t="s">
        <v>90</v>
      </c>
      <c r="H276" s="280">
        <v>40.32</v>
      </c>
      <c r="I276" s="281"/>
      <c r="J276" s="282">
        <f>ROUND(I276*H276,2)</f>
        <v>0</v>
      </c>
      <c r="K276" s="283"/>
      <c r="L276" s="284"/>
      <c r="M276" s="285" t="s">
        <v>1</v>
      </c>
      <c r="N276" s="286" t="s">
        <v>44</v>
      </c>
      <c r="O276" s="92"/>
      <c r="P276" s="228">
        <f>O276*H276</f>
        <v>0</v>
      </c>
      <c r="Q276" s="228">
        <v>0.0018</v>
      </c>
      <c r="R276" s="228">
        <f>Q276*H276</f>
        <v>0.072576000000000002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335</v>
      </c>
      <c r="AT276" s="230" t="s">
        <v>346</v>
      </c>
      <c r="AU276" s="230" t="s">
        <v>156</v>
      </c>
      <c r="AY276" s="18" t="s">
        <v>149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156</v>
      </c>
      <c r="BK276" s="231">
        <f>ROUND(I276*H276,2)</f>
        <v>0</v>
      </c>
      <c r="BL276" s="18" t="s">
        <v>236</v>
      </c>
      <c r="BM276" s="230" t="s">
        <v>349</v>
      </c>
    </row>
    <row r="277" s="13" customFormat="1">
      <c r="A277" s="13"/>
      <c r="B277" s="232"/>
      <c r="C277" s="233"/>
      <c r="D277" s="234" t="s">
        <v>158</v>
      </c>
      <c r="E277" s="235" t="s">
        <v>1</v>
      </c>
      <c r="F277" s="236" t="s">
        <v>350</v>
      </c>
      <c r="G277" s="233"/>
      <c r="H277" s="237">
        <v>38.399999999999999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158</v>
      </c>
      <c r="AU277" s="243" t="s">
        <v>156</v>
      </c>
      <c r="AV277" s="13" t="s">
        <v>156</v>
      </c>
      <c r="AW277" s="13" t="s">
        <v>34</v>
      </c>
      <c r="AX277" s="13" t="s">
        <v>86</v>
      </c>
      <c r="AY277" s="243" t="s">
        <v>149</v>
      </c>
    </row>
    <row r="278" s="13" customFormat="1">
      <c r="A278" s="13"/>
      <c r="B278" s="232"/>
      <c r="C278" s="233"/>
      <c r="D278" s="234" t="s">
        <v>158</v>
      </c>
      <c r="E278" s="233"/>
      <c r="F278" s="236" t="s">
        <v>351</v>
      </c>
      <c r="G278" s="233"/>
      <c r="H278" s="237">
        <v>40.32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158</v>
      </c>
      <c r="AU278" s="243" t="s">
        <v>156</v>
      </c>
      <c r="AV278" s="13" t="s">
        <v>156</v>
      </c>
      <c r="AW278" s="13" t="s">
        <v>4</v>
      </c>
      <c r="AX278" s="13" t="s">
        <v>86</v>
      </c>
      <c r="AY278" s="243" t="s">
        <v>149</v>
      </c>
    </row>
    <row r="279" s="2" customFormat="1" ht="24.15" customHeight="1">
      <c r="A279" s="39"/>
      <c r="B279" s="40"/>
      <c r="C279" s="218" t="s">
        <v>352</v>
      </c>
      <c r="D279" s="218" t="s">
        <v>151</v>
      </c>
      <c r="E279" s="219" t="s">
        <v>353</v>
      </c>
      <c r="F279" s="220" t="s">
        <v>354</v>
      </c>
      <c r="G279" s="221" t="s">
        <v>90</v>
      </c>
      <c r="H279" s="222">
        <v>38.399999999999999</v>
      </c>
      <c r="I279" s="223"/>
      <c r="J279" s="224">
        <f>ROUND(I279*H279,2)</f>
        <v>0</v>
      </c>
      <c r="K279" s="225"/>
      <c r="L279" s="45"/>
      <c r="M279" s="226" t="s">
        <v>1</v>
      </c>
      <c r="N279" s="227" t="s">
        <v>44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0.13500000000000001</v>
      </c>
      <c r="T279" s="229">
        <f>S279*H279</f>
        <v>5.1840000000000002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236</v>
      </c>
      <c r="AT279" s="230" t="s">
        <v>151</v>
      </c>
      <c r="AU279" s="230" t="s">
        <v>156</v>
      </c>
      <c r="AY279" s="18" t="s">
        <v>149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156</v>
      </c>
      <c r="BK279" s="231">
        <f>ROUND(I279*H279,2)</f>
        <v>0</v>
      </c>
      <c r="BL279" s="18" t="s">
        <v>236</v>
      </c>
      <c r="BM279" s="230" t="s">
        <v>355</v>
      </c>
    </row>
    <row r="280" s="13" customFormat="1">
      <c r="A280" s="13"/>
      <c r="B280" s="232"/>
      <c r="C280" s="233"/>
      <c r="D280" s="234" t="s">
        <v>158</v>
      </c>
      <c r="E280" s="235" t="s">
        <v>1</v>
      </c>
      <c r="F280" s="236" t="s">
        <v>339</v>
      </c>
      <c r="G280" s="233"/>
      <c r="H280" s="237">
        <v>22.079999999999998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158</v>
      </c>
      <c r="AU280" s="243" t="s">
        <v>156</v>
      </c>
      <c r="AV280" s="13" t="s">
        <v>156</v>
      </c>
      <c r="AW280" s="13" t="s">
        <v>34</v>
      </c>
      <c r="AX280" s="13" t="s">
        <v>78</v>
      </c>
      <c r="AY280" s="243" t="s">
        <v>149</v>
      </c>
    </row>
    <row r="281" s="13" customFormat="1">
      <c r="A281" s="13"/>
      <c r="B281" s="232"/>
      <c r="C281" s="233"/>
      <c r="D281" s="234" t="s">
        <v>158</v>
      </c>
      <c r="E281" s="235" t="s">
        <v>1</v>
      </c>
      <c r="F281" s="236" t="s">
        <v>340</v>
      </c>
      <c r="G281" s="233"/>
      <c r="H281" s="237">
        <v>16.32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158</v>
      </c>
      <c r="AU281" s="243" t="s">
        <v>156</v>
      </c>
      <c r="AV281" s="13" t="s">
        <v>156</v>
      </c>
      <c r="AW281" s="13" t="s">
        <v>34</v>
      </c>
      <c r="AX281" s="13" t="s">
        <v>78</v>
      </c>
      <c r="AY281" s="243" t="s">
        <v>149</v>
      </c>
    </row>
    <row r="282" s="14" customFormat="1">
      <c r="A282" s="14"/>
      <c r="B282" s="244"/>
      <c r="C282" s="245"/>
      <c r="D282" s="234" t="s">
        <v>158</v>
      </c>
      <c r="E282" s="246" t="s">
        <v>1</v>
      </c>
      <c r="F282" s="247" t="s">
        <v>165</v>
      </c>
      <c r="G282" s="245"/>
      <c r="H282" s="248">
        <v>38.399999999999999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158</v>
      </c>
      <c r="AU282" s="254" t="s">
        <v>156</v>
      </c>
      <c r="AV282" s="14" t="s">
        <v>155</v>
      </c>
      <c r="AW282" s="14" t="s">
        <v>34</v>
      </c>
      <c r="AX282" s="14" t="s">
        <v>86</v>
      </c>
      <c r="AY282" s="254" t="s">
        <v>149</v>
      </c>
    </row>
    <row r="283" s="2" customFormat="1" ht="24.15" customHeight="1">
      <c r="A283" s="39"/>
      <c r="B283" s="40"/>
      <c r="C283" s="218" t="s">
        <v>356</v>
      </c>
      <c r="D283" s="218" t="s">
        <v>151</v>
      </c>
      <c r="E283" s="219" t="s">
        <v>357</v>
      </c>
      <c r="F283" s="220" t="s">
        <v>358</v>
      </c>
      <c r="G283" s="221" t="s">
        <v>300</v>
      </c>
      <c r="H283" s="222">
        <v>0.072999999999999995</v>
      </c>
      <c r="I283" s="223"/>
      <c r="J283" s="224">
        <f>ROUND(I283*H283,2)</f>
        <v>0</v>
      </c>
      <c r="K283" s="225"/>
      <c r="L283" s="45"/>
      <c r="M283" s="226" t="s">
        <v>1</v>
      </c>
      <c r="N283" s="227" t="s">
        <v>44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236</v>
      </c>
      <c r="AT283" s="230" t="s">
        <v>151</v>
      </c>
      <c r="AU283" s="230" t="s">
        <v>156</v>
      </c>
      <c r="AY283" s="18" t="s">
        <v>149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156</v>
      </c>
      <c r="BK283" s="231">
        <f>ROUND(I283*H283,2)</f>
        <v>0</v>
      </c>
      <c r="BL283" s="18" t="s">
        <v>236</v>
      </c>
      <c r="BM283" s="230" t="s">
        <v>359</v>
      </c>
    </row>
    <row r="284" s="2" customFormat="1" ht="24.15" customHeight="1">
      <c r="A284" s="39"/>
      <c r="B284" s="40"/>
      <c r="C284" s="218" t="s">
        <v>360</v>
      </c>
      <c r="D284" s="218" t="s">
        <v>151</v>
      </c>
      <c r="E284" s="219" t="s">
        <v>361</v>
      </c>
      <c r="F284" s="220" t="s">
        <v>362</v>
      </c>
      <c r="G284" s="221" t="s">
        <v>300</v>
      </c>
      <c r="H284" s="222">
        <v>0.072999999999999995</v>
      </c>
      <c r="I284" s="223"/>
      <c r="J284" s="224">
        <f>ROUND(I284*H284,2)</f>
        <v>0</v>
      </c>
      <c r="K284" s="225"/>
      <c r="L284" s="45"/>
      <c r="M284" s="226" t="s">
        <v>1</v>
      </c>
      <c r="N284" s="227" t="s">
        <v>44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236</v>
      </c>
      <c r="AT284" s="230" t="s">
        <v>151</v>
      </c>
      <c r="AU284" s="230" t="s">
        <v>156</v>
      </c>
      <c r="AY284" s="18" t="s">
        <v>149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156</v>
      </c>
      <c r="BK284" s="231">
        <f>ROUND(I284*H284,2)</f>
        <v>0</v>
      </c>
      <c r="BL284" s="18" t="s">
        <v>236</v>
      </c>
      <c r="BM284" s="230" t="s">
        <v>363</v>
      </c>
    </row>
    <row r="285" s="12" customFormat="1" ht="22.8" customHeight="1">
      <c r="A285" s="12"/>
      <c r="B285" s="203"/>
      <c r="C285" s="204"/>
      <c r="D285" s="205" t="s">
        <v>77</v>
      </c>
      <c r="E285" s="216" t="s">
        <v>364</v>
      </c>
      <c r="F285" s="216" t="s">
        <v>365</v>
      </c>
      <c r="G285" s="204"/>
      <c r="H285" s="204"/>
      <c r="I285" s="207"/>
      <c r="J285" s="217">
        <f>BK285</f>
        <v>0</v>
      </c>
      <c r="K285" s="204"/>
      <c r="L285" s="208"/>
      <c r="M285" s="209"/>
      <c r="N285" s="210"/>
      <c r="O285" s="210"/>
      <c r="P285" s="211">
        <f>SUM(P286:P298)</f>
        <v>0</v>
      </c>
      <c r="Q285" s="210"/>
      <c r="R285" s="211">
        <f>SUM(R286:R298)</f>
        <v>0.01342</v>
      </c>
      <c r="S285" s="210"/>
      <c r="T285" s="212">
        <f>SUM(T286:T298)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3" t="s">
        <v>156</v>
      </c>
      <c r="AT285" s="214" t="s">
        <v>77</v>
      </c>
      <c r="AU285" s="214" t="s">
        <v>86</v>
      </c>
      <c r="AY285" s="213" t="s">
        <v>149</v>
      </c>
      <c r="BK285" s="215">
        <f>SUM(BK286:BK298)</f>
        <v>0</v>
      </c>
    </row>
    <row r="286" s="2" customFormat="1" ht="14.4" customHeight="1">
      <c r="A286" s="39"/>
      <c r="B286" s="40"/>
      <c r="C286" s="218" t="s">
        <v>366</v>
      </c>
      <c r="D286" s="218" t="s">
        <v>151</v>
      </c>
      <c r="E286" s="219" t="s">
        <v>367</v>
      </c>
      <c r="F286" s="220" t="s">
        <v>368</v>
      </c>
      <c r="G286" s="221" t="s">
        <v>369</v>
      </c>
      <c r="H286" s="222">
        <v>1</v>
      </c>
      <c r="I286" s="223"/>
      <c r="J286" s="224">
        <f>ROUND(I286*H286,2)</f>
        <v>0</v>
      </c>
      <c r="K286" s="225"/>
      <c r="L286" s="45"/>
      <c r="M286" s="226" t="s">
        <v>1</v>
      </c>
      <c r="N286" s="227" t="s">
        <v>44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236</v>
      </c>
      <c r="AT286" s="230" t="s">
        <v>151</v>
      </c>
      <c r="AU286" s="230" t="s">
        <v>156</v>
      </c>
      <c r="AY286" s="18" t="s">
        <v>149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156</v>
      </c>
      <c r="BK286" s="231">
        <f>ROUND(I286*H286,2)</f>
        <v>0</v>
      </c>
      <c r="BL286" s="18" t="s">
        <v>236</v>
      </c>
      <c r="BM286" s="230" t="s">
        <v>370</v>
      </c>
    </row>
    <row r="287" s="13" customFormat="1">
      <c r="A287" s="13"/>
      <c r="B287" s="232"/>
      <c r="C287" s="233"/>
      <c r="D287" s="234" t="s">
        <v>158</v>
      </c>
      <c r="E287" s="235" t="s">
        <v>1</v>
      </c>
      <c r="F287" s="236" t="s">
        <v>86</v>
      </c>
      <c r="G287" s="233"/>
      <c r="H287" s="237">
        <v>1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158</v>
      </c>
      <c r="AU287" s="243" t="s">
        <v>156</v>
      </c>
      <c r="AV287" s="13" t="s">
        <v>156</v>
      </c>
      <c r="AW287" s="13" t="s">
        <v>34</v>
      </c>
      <c r="AX287" s="13" t="s">
        <v>86</v>
      </c>
      <c r="AY287" s="243" t="s">
        <v>149</v>
      </c>
    </row>
    <row r="288" s="2" customFormat="1" ht="14.4" customHeight="1">
      <c r="A288" s="39"/>
      <c r="B288" s="40"/>
      <c r="C288" s="218" t="s">
        <v>371</v>
      </c>
      <c r="D288" s="218" t="s">
        <v>151</v>
      </c>
      <c r="E288" s="219" t="s">
        <v>372</v>
      </c>
      <c r="F288" s="220" t="s">
        <v>373</v>
      </c>
      <c r="G288" s="221" t="s">
        <v>243</v>
      </c>
      <c r="H288" s="222">
        <v>1</v>
      </c>
      <c r="I288" s="223"/>
      <c r="J288" s="224">
        <f>ROUND(I288*H288,2)</f>
        <v>0</v>
      </c>
      <c r="K288" s="225"/>
      <c r="L288" s="45"/>
      <c r="M288" s="226" t="s">
        <v>1</v>
      </c>
      <c r="N288" s="227" t="s">
        <v>44</v>
      </c>
      <c r="O288" s="92"/>
      <c r="P288" s="228">
        <f>O288*H288</f>
        <v>0</v>
      </c>
      <c r="Q288" s="228">
        <v>0.0069699999999999996</v>
      </c>
      <c r="R288" s="228">
        <f>Q288*H288</f>
        <v>0.0069699999999999996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236</v>
      </c>
      <c r="AT288" s="230" t="s">
        <v>151</v>
      </c>
      <c r="AU288" s="230" t="s">
        <v>156</v>
      </c>
      <c r="AY288" s="18" t="s">
        <v>149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156</v>
      </c>
      <c r="BK288" s="231">
        <f>ROUND(I288*H288,2)</f>
        <v>0</v>
      </c>
      <c r="BL288" s="18" t="s">
        <v>236</v>
      </c>
      <c r="BM288" s="230" t="s">
        <v>374</v>
      </c>
    </row>
    <row r="289" s="15" customFormat="1">
      <c r="A289" s="15"/>
      <c r="B289" s="255"/>
      <c r="C289" s="256"/>
      <c r="D289" s="234" t="s">
        <v>158</v>
      </c>
      <c r="E289" s="257" t="s">
        <v>1</v>
      </c>
      <c r="F289" s="258" t="s">
        <v>375</v>
      </c>
      <c r="G289" s="256"/>
      <c r="H289" s="257" t="s">
        <v>1</v>
      </c>
      <c r="I289" s="259"/>
      <c r="J289" s="256"/>
      <c r="K289" s="256"/>
      <c r="L289" s="260"/>
      <c r="M289" s="261"/>
      <c r="N289" s="262"/>
      <c r="O289" s="262"/>
      <c r="P289" s="262"/>
      <c r="Q289" s="262"/>
      <c r="R289" s="262"/>
      <c r="S289" s="262"/>
      <c r="T289" s="26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4" t="s">
        <v>158</v>
      </c>
      <c r="AU289" s="264" t="s">
        <v>156</v>
      </c>
      <c r="AV289" s="15" t="s">
        <v>86</v>
      </c>
      <c r="AW289" s="15" t="s">
        <v>34</v>
      </c>
      <c r="AX289" s="15" t="s">
        <v>78</v>
      </c>
      <c r="AY289" s="264" t="s">
        <v>149</v>
      </c>
    </row>
    <row r="290" s="13" customFormat="1">
      <c r="A290" s="13"/>
      <c r="B290" s="232"/>
      <c r="C290" s="233"/>
      <c r="D290" s="234" t="s">
        <v>158</v>
      </c>
      <c r="E290" s="235" t="s">
        <v>1</v>
      </c>
      <c r="F290" s="236" t="s">
        <v>376</v>
      </c>
      <c r="G290" s="233"/>
      <c r="H290" s="237">
        <v>1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158</v>
      </c>
      <c r="AU290" s="243" t="s">
        <v>156</v>
      </c>
      <c r="AV290" s="13" t="s">
        <v>156</v>
      </c>
      <c r="AW290" s="13" t="s">
        <v>34</v>
      </c>
      <c r="AX290" s="13" t="s">
        <v>78</v>
      </c>
      <c r="AY290" s="243" t="s">
        <v>149</v>
      </c>
    </row>
    <row r="291" s="14" customFormat="1">
      <c r="A291" s="14"/>
      <c r="B291" s="244"/>
      <c r="C291" s="245"/>
      <c r="D291" s="234" t="s">
        <v>158</v>
      </c>
      <c r="E291" s="246" t="s">
        <v>1</v>
      </c>
      <c r="F291" s="247" t="s">
        <v>165</v>
      </c>
      <c r="G291" s="245"/>
      <c r="H291" s="248">
        <v>1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158</v>
      </c>
      <c r="AU291" s="254" t="s">
        <v>156</v>
      </c>
      <c r="AV291" s="14" t="s">
        <v>155</v>
      </c>
      <c r="AW291" s="14" t="s">
        <v>34</v>
      </c>
      <c r="AX291" s="14" t="s">
        <v>86</v>
      </c>
      <c r="AY291" s="254" t="s">
        <v>149</v>
      </c>
    </row>
    <row r="292" s="2" customFormat="1" ht="14.4" customHeight="1">
      <c r="A292" s="39"/>
      <c r="B292" s="40"/>
      <c r="C292" s="218" t="s">
        <v>377</v>
      </c>
      <c r="D292" s="218" t="s">
        <v>151</v>
      </c>
      <c r="E292" s="219" t="s">
        <v>378</v>
      </c>
      <c r="F292" s="220" t="s">
        <v>379</v>
      </c>
      <c r="G292" s="221" t="s">
        <v>243</v>
      </c>
      <c r="H292" s="222">
        <v>3</v>
      </c>
      <c r="I292" s="223"/>
      <c r="J292" s="224">
        <f>ROUND(I292*H292,2)</f>
        <v>0</v>
      </c>
      <c r="K292" s="225"/>
      <c r="L292" s="45"/>
      <c r="M292" s="226" t="s">
        <v>1</v>
      </c>
      <c r="N292" s="227" t="s">
        <v>44</v>
      </c>
      <c r="O292" s="92"/>
      <c r="P292" s="228">
        <f>O292*H292</f>
        <v>0</v>
      </c>
      <c r="Q292" s="228">
        <v>0.00215</v>
      </c>
      <c r="R292" s="228">
        <f>Q292*H292</f>
        <v>0.00645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236</v>
      </c>
      <c r="AT292" s="230" t="s">
        <v>151</v>
      </c>
      <c r="AU292" s="230" t="s">
        <v>156</v>
      </c>
      <c r="AY292" s="18" t="s">
        <v>149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156</v>
      </c>
      <c r="BK292" s="231">
        <f>ROUND(I292*H292,2)</f>
        <v>0</v>
      </c>
      <c r="BL292" s="18" t="s">
        <v>236</v>
      </c>
      <c r="BM292" s="230" t="s">
        <v>380</v>
      </c>
    </row>
    <row r="293" s="15" customFormat="1">
      <c r="A293" s="15"/>
      <c r="B293" s="255"/>
      <c r="C293" s="256"/>
      <c r="D293" s="234" t="s">
        <v>158</v>
      </c>
      <c r="E293" s="257" t="s">
        <v>1</v>
      </c>
      <c r="F293" s="258" t="s">
        <v>217</v>
      </c>
      <c r="G293" s="256"/>
      <c r="H293" s="257" t="s">
        <v>1</v>
      </c>
      <c r="I293" s="259"/>
      <c r="J293" s="256"/>
      <c r="K293" s="256"/>
      <c r="L293" s="260"/>
      <c r="M293" s="261"/>
      <c r="N293" s="262"/>
      <c r="O293" s="262"/>
      <c r="P293" s="262"/>
      <c r="Q293" s="262"/>
      <c r="R293" s="262"/>
      <c r="S293" s="262"/>
      <c r="T293" s="26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4" t="s">
        <v>158</v>
      </c>
      <c r="AU293" s="264" t="s">
        <v>156</v>
      </c>
      <c r="AV293" s="15" t="s">
        <v>86</v>
      </c>
      <c r="AW293" s="15" t="s">
        <v>34</v>
      </c>
      <c r="AX293" s="15" t="s">
        <v>78</v>
      </c>
      <c r="AY293" s="264" t="s">
        <v>149</v>
      </c>
    </row>
    <row r="294" s="13" customFormat="1">
      <c r="A294" s="13"/>
      <c r="B294" s="232"/>
      <c r="C294" s="233"/>
      <c r="D294" s="234" t="s">
        <v>158</v>
      </c>
      <c r="E294" s="235" t="s">
        <v>1</v>
      </c>
      <c r="F294" s="236" t="s">
        <v>287</v>
      </c>
      <c r="G294" s="233"/>
      <c r="H294" s="237">
        <v>2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158</v>
      </c>
      <c r="AU294" s="243" t="s">
        <v>156</v>
      </c>
      <c r="AV294" s="13" t="s">
        <v>156</v>
      </c>
      <c r="AW294" s="13" t="s">
        <v>34</v>
      </c>
      <c r="AX294" s="13" t="s">
        <v>78</v>
      </c>
      <c r="AY294" s="243" t="s">
        <v>149</v>
      </c>
    </row>
    <row r="295" s="13" customFormat="1">
      <c r="A295" s="13"/>
      <c r="B295" s="232"/>
      <c r="C295" s="233"/>
      <c r="D295" s="234" t="s">
        <v>158</v>
      </c>
      <c r="E295" s="235" t="s">
        <v>1</v>
      </c>
      <c r="F295" s="236" t="s">
        <v>288</v>
      </c>
      <c r="G295" s="233"/>
      <c r="H295" s="237">
        <v>1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158</v>
      </c>
      <c r="AU295" s="243" t="s">
        <v>156</v>
      </c>
      <c r="AV295" s="13" t="s">
        <v>156</v>
      </c>
      <c r="AW295" s="13" t="s">
        <v>34</v>
      </c>
      <c r="AX295" s="13" t="s">
        <v>78</v>
      </c>
      <c r="AY295" s="243" t="s">
        <v>149</v>
      </c>
    </row>
    <row r="296" s="14" customFormat="1">
      <c r="A296" s="14"/>
      <c r="B296" s="244"/>
      <c r="C296" s="245"/>
      <c r="D296" s="234" t="s">
        <v>158</v>
      </c>
      <c r="E296" s="246" t="s">
        <v>1</v>
      </c>
      <c r="F296" s="247" t="s">
        <v>165</v>
      </c>
      <c r="G296" s="245"/>
      <c r="H296" s="248">
        <v>3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158</v>
      </c>
      <c r="AU296" s="254" t="s">
        <v>156</v>
      </c>
      <c r="AV296" s="14" t="s">
        <v>155</v>
      </c>
      <c r="AW296" s="14" t="s">
        <v>34</v>
      </c>
      <c r="AX296" s="14" t="s">
        <v>86</v>
      </c>
      <c r="AY296" s="254" t="s">
        <v>149</v>
      </c>
    </row>
    <row r="297" s="2" customFormat="1" ht="24.15" customHeight="1">
      <c r="A297" s="39"/>
      <c r="B297" s="40"/>
      <c r="C297" s="218" t="s">
        <v>381</v>
      </c>
      <c r="D297" s="218" t="s">
        <v>151</v>
      </c>
      <c r="E297" s="219" t="s">
        <v>382</v>
      </c>
      <c r="F297" s="220" t="s">
        <v>383</v>
      </c>
      <c r="G297" s="221" t="s">
        <v>300</v>
      </c>
      <c r="H297" s="222">
        <v>0.012999999999999999</v>
      </c>
      <c r="I297" s="223"/>
      <c r="J297" s="224">
        <f>ROUND(I297*H297,2)</f>
        <v>0</v>
      </c>
      <c r="K297" s="225"/>
      <c r="L297" s="45"/>
      <c r="M297" s="226" t="s">
        <v>1</v>
      </c>
      <c r="N297" s="227" t="s">
        <v>44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236</v>
      </c>
      <c r="AT297" s="230" t="s">
        <v>151</v>
      </c>
      <c r="AU297" s="230" t="s">
        <v>156</v>
      </c>
      <c r="AY297" s="18" t="s">
        <v>149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156</v>
      </c>
      <c r="BK297" s="231">
        <f>ROUND(I297*H297,2)</f>
        <v>0</v>
      </c>
      <c r="BL297" s="18" t="s">
        <v>236</v>
      </c>
      <c r="BM297" s="230" t="s">
        <v>384</v>
      </c>
    </row>
    <row r="298" s="2" customFormat="1" ht="24.15" customHeight="1">
      <c r="A298" s="39"/>
      <c r="B298" s="40"/>
      <c r="C298" s="218" t="s">
        <v>385</v>
      </c>
      <c r="D298" s="218" t="s">
        <v>151</v>
      </c>
      <c r="E298" s="219" t="s">
        <v>386</v>
      </c>
      <c r="F298" s="220" t="s">
        <v>387</v>
      </c>
      <c r="G298" s="221" t="s">
        <v>300</v>
      </c>
      <c r="H298" s="222">
        <v>0.012999999999999999</v>
      </c>
      <c r="I298" s="223"/>
      <c r="J298" s="224">
        <f>ROUND(I298*H298,2)</f>
        <v>0</v>
      </c>
      <c r="K298" s="225"/>
      <c r="L298" s="45"/>
      <c r="M298" s="226" t="s">
        <v>1</v>
      </c>
      <c r="N298" s="227" t="s">
        <v>44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236</v>
      </c>
      <c r="AT298" s="230" t="s">
        <v>151</v>
      </c>
      <c r="AU298" s="230" t="s">
        <v>156</v>
      </c>
      <c r="AY298" s="18" t="s">
        <v>149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156</v>
      </c>
      <c r="BK298" s="231">
        <f>ROUND(I298*H298,2)</f>
        <v>0</v>
      </c>
      <c r="BL298" s="18" t="s">
        <v>236</v>
      </c>
      <c r="BM298" s="230" t="s">
        <v>388</v>
      </c>
    </row>
    <row r="299" s="12" customFormat="1" ht="22.8" customHeight="1">
      <c r="A299" s="12"/>
      <c r="B299" s="203"/>
      <c r="C299" s="204"/>
      <c r="D299" s="205" t="s">
        <v>77</v>
      </c>
      <c r="E299" s="216" t="s">
        <v>389</v>
      </c>
      <c r="F299" s="216" t="s">
        <v>390</v>
      </c>
      <c r="G299" s="204"/>
      <c r="H299" s="204"/>
      <c r="I299" s="207"/>
      <c r="J299" s="217">
        <f>BK299</f>
        <v>0</v>
      </c>
      <c r="K299" s="204"/>
      <c r="L299" s="208"/>
      <c r="M299" s="209"/>
      <c r="N299" s="210"/>
      <c r="O299" s="210"/>
      <c r="P299" s="211">
        <f>SUM(P300:P311)</f>
        <v>0</v>
      </c>
      <c r="Q299" s="210"/>
      <c r="R299" s="211">
        <f>SUM(R300:R311)</f>
        <v>0.0082299999999999995</v>
      </c>
      <c r="S299" s="210"/>
      <c r="T299" s="212">
        <f>SUM(T300:T311)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3" t="s">
        <v>156</v>
      </c>
      <c r="AT299" s="214" t="s">
        <v>77</v>
      </c>
      <c r="AU299" s="214" t="s">
        <v>86</v>
      </c>
      <c r="AY299" s="213" t="s">
        <v>149</v>
      </c>
      <c r="BK299" s="215">
        <f>SUM(BK300:BK311)</f>
        <v>0</v>
      </c>
    </row>
    <row r="300" s="2" customFormat="1" ht="24.15" customHeight="1">
      <c r="A300" s="39"/>
      <c r="B300" s="40"/>
      <c r="C300" s="218" t="s">
        <v>391</v>
      </c>
      <c r="D300" s="218" t="s">
        <v>151</v>
      </c>
      <c r="E300" s="219" t="s">
        <v>392</v>
      </c>
      <c r="F300" s="220" t="s">
        <v>393</v>
      </c>
      <c r="G300" s="221" t="s">
        <v>243</v>
      </c>
      <c r="H300" s="222">
        <v>7</v>
      </c>
      <c r="I300" s="223"/>
      <c r="J300" s="224">
        <f>ROUND(I300*H300,2)</f>
        <v>0</v>
      </c>
      <c r="K300" s="225"/>
      <c r="L300" s="45"/>
      <c r="M300" s="226" t="s">
        <v>1</v>
      </c>
      <c r="N300" s="227" t="s">
        <v>44</v>
      </c>
      <c r="O300" s="92"/>
      <c r="P300" s="228">
        <f>O300*H300</f>
        <v>0</v>
      </c>
      <c r="Q300" s="228">
        <v>0.00084999999999999995</v>
      </c>
      <c r="R300" s="228">
        <f>Q300*H300</f>
        <v>0.0059499999999999996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236</v>
      </c>
      <c r="AT300" s="230" t="s">
        <v>151</v>
      </c>
      <c r="AU300" s="230" t="s">
        <v>156</v>
      </c>
      <c r="AY300" s="18" t="s">
        <v>149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156</v>
      </c>
      <c r="BK300" s="231">
        <f>ROUND(I300*H300,2)</f>
        <v>0</v>
      </c>
      <c r="BL300" s="18" t="s">
        <v>236</v>
      </c>
      <c r="BM300" s="230" t="s">
        <v>394</v>
      </c>
    </row>
    <row r="301" s="15" customFormat="1">
      <c r="A301" s="15"/>
      <c r="B301" s="255"/>
      <c r="C301" s="256"/>
      <c r="D301" s="234" t="s">
        <v>158</v>
      </c>
      <c r="E301" s="257" t="s">
        <v>1</v>
      </c>
      <c r="F301" s="258" t="s">
        <v>290</v>
      </c>
      <c r="G301" s="256"/>
      <c r="H301" s="257" t="s">
        <v>1</v>
      </c>
      <c r="I301" s="259"/>
      <c r="J301" s="256"/>
      <c r="K301" s="256"/>
      <c r="L301" s="260"/>
      <c r="M301" s="261"/>
      <c r="N301" s="262"/>
      <c r="O301" s="262"/>
      <c r="P301" s="262"/>
      <c r="Q301" s="262"/>
      <c r="R301" s="262"/>
      <c r="S301" s="262"/>
      <c r="T301" s="26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4" t="s">
        <v>158</v>
      </c>
      <c r="AU301" s="264" t="s">
        <v>156</v>
      </c>
      <c r="AV301" s="15" t="s">
        <v>86</v>
      </c>
      <c r="AW301" s="15" t="s">
        <v>34</v>
      </c>
      <c r="AX301" s="15" t="s">
        <v>78</v>
      </c>
      <c r="AY301" s="264" t="s">
        <v>149</v>
      </c>
    </row>
    <row r="302" s="13" customFormat="1">
      <c r="A302" s="13"/>
      <c r="B302" s="232"/>
      <c r="C302" s="233"/>
      <c r="D302" s="234" t="s">
        <v>158</v>
      </c>
      <c r="E302" s="235" t="s">
        <v>1</v>
      </c>
      <c r="F302" s="236" t="s">
        <v>395</v>
      </c>
      <c r="G302" s="233"/>
      <c r="H302" s="237">
        <v>4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158</v>
      </c>
      <c r="AU302" s="243" t="s">
        <v>156</v>
      </c>
      <c r="AV302" s="13" t="s">
        <v>156</v>
      </c>
      <c r="AW302" s="13" t="s">
        <v>34</v>
      </c>
      <c r="AX302" s="13" t="s">
        <v>78</v>
      </c>
      <c r="AY302" s="243" t="s">
        <v>149</v>
      </c>
    </row>
    <row r="303" s="13" customFormat="1">
      <c r="A303" s="13"/>
      <c r="B303" s="232"/>
      <c r="C303" s="233"/>
      <c r="D303" s="234" t="s">
        <v>158</v>
      </c>
      <c r="E303" s="235" t="s">
        <v>1</v>
      </c>
      <c r="F303" s="236" t="s">
        <v>396</v>
      </c>
      <c r="G303" s="233"/>
      <c r="H303" s="237">
        <v>2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158</v>
      </c>
      <c r="AU303" s="243" t="s">
        <v>156</v>
      </c>
      <c r="AV303" s="13" t="s">
        <v>156</v>
      </c>
      <c r="AW303" s="13" t="s">
        <v>34</v>
      </c>
      <c r="AX303" s="13" t="s">
        <v>78</v>
      </c>
      <c r="AY303" s="243" t="s">
        <v>149</v>
      </c>
    </row>
    <row r="304" s="13" customFormat="1">
      <c r="A304" s="13"/>
      <c r="B304" s="232"/>
      <c r="C304" s="233"/>
      <c r="D304" s="234" t="s">
        <v>158</v>
      </c>
      <c r="E304" s="235" t="s">
        <v>1</v>
      </c>
      <c r="F304" s="236" t="s">
        <v>289</v>
      </c>
      <c r="G304" s="233"/>
      <c r="H304" s="237">
        <v>1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158</v>
      </c>
      <c r="AU304" s="243" t="s">
        <v>156</v>
      </c>
      <c r="AV304" s="13" t="s">
        <v>156</v>
      </c>
      <c r="AW304" s="13" t="s">
        <v>34</v>
      </c>
      <c r="AX304" s="13" t="s">
        <v>78</v>
      </c>
      <c r="AY304" s="243" t="s">
        <v>149</v>
      </c>
    </row>
    <row r="305" s="14" customFormat="1">
      <c r="A305" s="14"/>
      <c r="B305" s="244"/>
      <c r="C305" s="245"/>
      <c r="D305" s="234" t="s">
        <v>158</v>
      </c>
      <c r="E305" s="246" t="s">
        <v>1</v>
      </c>
      <c r="F305" s="247" t="s">
        <v>165</v>
      </c>
      <c r="G305" s="245"/>
      <c r="H305" s="248">
        <v>7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158</v>
      </c>
      <c r="AU305" s="254" t="s">
        <v>156</v>
      </c>
      <c r="AV305" s="14" t="s">
        <v>155</v>
      </c>
      <c r="AW305" s="14" t="s">
        <v>34</v>
      </c>
      <c r="AX305" s="14" t="s">
        <v>86</v>
      </c>
      <c r="AY305" s="254" t="s">
        <v>149</v>
      </c>
    </row>
    <row r="306" s="2" customFormat="1" ht="14.4" customHeight="1">
      <c r="A306" s="39"/>
      <c r="B306" s="40"/>
      <c r="C306" s="218" t="s">
        <v>397</v>
      </c>
      <c r="D306" s="218" t="s">
        <v>151</v>
      </c>
      <c r="E306" s="219" t="s">
        <v>398</v>
      </c>
      <c r="F306" s="220" t="s">
        <v>399</v>
      </c>
      <c r="G306" s="221" t="s">
        <v>154</v>
      </c>
      <c r="H306" s="222">
        <v>3</v>
      </c>
      <c r="I306" s="223"/>
      <c r="J306" s="224">
        <f>ROUND(I306*H306,2)</f>
        <v>0</v>
      </c>
      <c r="K306" s="225"/>
      <c r="L306" s="45"/>
      <c r="M306" s="226" t="s">
        <v>1</v>
      </c>
      <c r="N306" s="227" t="s">
        <v>44</v>
      </c>
      <c r="O306" s="92"/>
      <c r="P306" s="228">
        <f>O306*H306</f>
        <v>0</v>
      </c>
      <c r="Q306" s="228">
        <v>0.00076000000000000004</v>
      </c>
      <c r="R306" s="228">
        <f>Q306*H306</f>
        <v>0.0022799999999999999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236</v>
      </c>
      <c r="AT306" s="230" t="s">
        <v>151</v>
      </c>
      <c r="AU306" s="230" t="s">
        <v>156</v>
      </c>
      <c r="AY306" s="18" t="s">
        <v>149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156</v>
      </c>
      <c r="BK306" s="231">
        <f>ROUND(I306*H306,2)</f>
        <v>0</v>
      </c>
      <c r="BL306" s="18" t="s">
        <v>236</v>
      </c>
      <c r="BM306" s="230" t="s">
        <v>400</v>
      </c>
    </row>
    <row r="307" s="13" customFormat="1">
      <c r="A307" s="13"/>
      <c r="B307" s="232"/>
      <c r="C307" s="233"/>
      <c r="D307" s="234" t="s">
        <v>158</v>
      </c>
      <c r="E307" s="235" t="s">
        <v>1</v>
      </c>
      <c r="F307" s="236" t="s">
        <v>401</v>
      </c>
      <c r="G307" s="233"/>
      <c r="H307" s="237">
        <v>2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158</v>
      </c>
      <c r="AU307" s="243" t="s">
        <v>156</v>
      </c>
      <c r="AV307" s="13" t="s">
        <v>156</v>
      </c>
      <c r="AW307" s="13" t="s">
        <v>34</v>
      </c>
      <c r="AX307" s="13" t="s">
        <v>78</v>
      </c>
      <c r="AY307" s="243" t="s">
        <v>149</v>
      </c>
    </row>
    <row r="308" s="13" customFormat="1">
      <c r="A308" s="13"/>
      <c r="B308" s="232"/>
      <c r="C308" s="233"/>
      <c r="D308" s="234" t="s">
        <v>158</v>
      </c>
      <c r="E308" s="235" t="s">
        <v>1</v>
      </c>
      <c r="F308" s="236" t="s">
        <v>402</v>
      </c>
      <c r="G308" s="233"/>
      <c r="H308" s="237">
        <v>1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158</v>
      </c>
      <c r="AU308" s="243" t="s">
        <v>156</v>
      </c>
      <c r="AV308" s="13" t="s">
        <v>156</v>
      </c>
      <c r="AW308" s="13" t="s">
        <v>34</v>
      </c>
      <c r="AX308" s="13" t="s">
        <v>78</v>
      </c>
      <c r="AY308" s="243" t="s">
        <v>149</v>
      </c>
    </row>
    <row r="309" s="14" customFormat="1">
      <c r="A309" s="14"/>
      <c r="B309" s="244"/>
      <c r="C309" s="245"/>
      <c r="D309" s="234" t="s">
        <v>158</v>
      </c>
      <c r="E309" s="246" t="s">
        <v>1</v>
      </c>
      <c r="F309" s="247" t="s">
        <v>165</v>
      </c>
      <c r="G309" s="245"/>
      <c r="H309" s="248">
        <v>3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158</v>
      </c>
      <c r="AU309" s="254" t="s">
        <v>156</v>
      </c>
      <c r="AV309" s="14" t="s">
        <v>155</v>
      </c>
      <c r="AW309" s="14" t="s">
        <v>34</v>
      </c>
      <c r="AX309" s="14" t="s">
        <v>86</v>
      </c>
      <c r="AY309" s="254" t="s">
        <v>149</v>
      </c>
    </row>
    <row r="310" s="2" customFormat="1" ht="24.15" customHeight="1">
      <c r="A310" s="39"/>
      <c r="B310" s="40"/>
      <c r="C310" s="218" t="s">
        <v>403</v>
      </c>
      <c r="D310" s="218" t="s">
        <v>151</v>
      </c>
      <c r="E310" s="219" t="s">
        <v>404</v>
      </c>
      <c r="F310" s="220" t="s">
        <v>405</v>
      </c>
      <c r="G310" s="221" t="s">
        <v>300</v>
      </c>
      <c r="H310" s="222">
        <v>0.0080000000000000002</v>
      </c>
      <c r="I310" s="223"/>
      <c r="J310" s="224">
        <f>ROUND(I310*H310,2)</f>
        <v>0</v>
      </c>
      <c r="K310" s="225"/>
      <c r="L310" s="45"/>
      <c r="M310" s="226" t="s">
        <v>1</v>
      </c>
      <c r="N310" s="227" t="s">
        <v>44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236</v>
      </c>
      <c r="AT310" s="230" t="s">
        <v>151</v>
      </c>
      <c r="AU310" s="230" t="s">
        <v>156</v>
      </c>
      <c r="AY310" s="18" t="s">
        <v>149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156</v>
      </c>
      <c r="BK310" s="231">
        <f>ROUND(I310*H310,2)</f>
        <v>0</v>
      </c>
      <c r="BL310" s="18" t="s">
        <v>236</v>
      </c>
      <c r="BM310" s="230" t="s">
        <v>406</v>
      </c>
    </row>
    <row r="311" s="2" customFormat="1" ht="24.15" customHeight="1">
      <c r="A311" s="39"/>
      <c r="B311" s="40"/>
      <c r="C311" s="218" t="s">
        <v>407</v>
      </c>
      <c r="D311" s="218" t="s">
        <v>151</v>
      </c>
      <c r="E311" s="219" t="s">
        <v>408</v>
      </c>
      <c r="F311" s="220" t="s">
        <v>409</v>
      </c>
      <c r="G311" s="221" t="s">
        <v>300</v>
      </c>
      <c r="H311" s="222">
        <v>0.0080000000000000002</v>
      </c>
      <c r="I311" s="223"/>
      <c r="J311" s="224">
        <f>ROUND(I311*H311,2)</f>
        <v>0</v>
      </c>
      <c r="K311" s="225"/>
      <c r="L311" s="45"/>
      <c r="M311" s="226" t="s">
        <v>1</v>
      </c>
      <c r="N311" s="227" t="s">
        <v>44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236</v>
      </c>
      <c r="AT311" s="230" t="s">
        <v>151</v>
      </c>
      <c r="AU311" s="230" t="s">
        <v>156</v>
      </c>
      <c r="AY311" s="18" t="s">
        <v>149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156</v>
      </c>
      <c r="BK311" s="231">
        <f>ROUND(I311*H311,2)</f>
        <v>0</v>
      </c>
      <c r="BL311" s="18" t="s">
        <v>236</v>
      </c>
      <c r="BM311" s="230" t="s">
        <v>410</v>
      </c>
    </row>
    <row r="312" s="12" customFormat="1" ht="22.8" customHeight="1">
      <c r="A312" s="12"/>
      <c r="B312" s="203"/>
      <c r="C312" s="204"/>
      <c r="D312" s="205" t="s">
        <v>77</v>
      </c>
      <c r="E312" s="216" t="s">
        <v>411</v>
      </c>
      <c r="F312" s="216" t="s">
        <v>412</v>
      </c>
      <c r="G312" s="204"/>
      <c r="H312" s="204"/>
      <c r="I312" s="207"/>
      <c r="J312" s="217">
        <f>BK312</f>
        <v>0</v>
      </c>
      <c r="K312" s="204"/>
      <c r="L312" s="208"/>
      <c r="M312" s="209"/>
      <c r="N312" s="210"/>
      <c r="O312" s="210"/>
      <c r="P312" s="211">
        <f>SUM(P313:P318)</f>
        <v>0</v>
      </c>
      <c r="Q312" s="210"/>
      <c r="R312" s="211">
        <f>SUM(R313:R318)</f>
        <v>0.02894</v>
      </c>
      <c r="S312" s="210"/>
      <c r="T312" s="212">
        <f>SUM(T313:T318)</f>
        <v>0.01933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3" t="s">
        <v>156</v>
      </c>
      <c r="AT312" s="214" t="s">
        <v>77</v>
      </c>
      <c r="AU312" s="214" t="s">
        <v>86</v>
      </c>
      <c r="AY312" s="213" t="s">
        <v>149</v>
      </c>
      <c r="BK312" s="215">
        <f>SUM(BK313:BK318)</f>
        <v>0</v>
      </c>
    </row>
    <row r="313" s="2" customFormat="1" ht="14.4" customHeight="1">
      <c r="A313" s="39"/>
      <c r="B313" s="40"/>
      <c r="C313" s="218" t="s">
        <v>413</v>
      </c>
      <c r="D313" s="218" t="s">
        <v>151</v>
      </c>
      <c r="E313" s="219" t="s">
        <v>414</v>
      </c>
      <c r="F313" s="220" t="s">
        <v>415</v>
      </c>
      <c r="G313" s="221" t="s">
        <v>416</v>
      </c>
      <c r="H313" s="222">
        <v>1</v>
      </c>
      <c r="I313" s="223"/>
      <c r="J313" s="224">
        <f>ROUND(I313*H313,2)</f>
        <v>0</v>
      </c>
      <c r="K313" s="225"/>
      <c r="L313" s="45"/>
      <c r="M313" s="226" t="s">
        <v>1</v>
      </c>
      <c r="N313" s="227" t="s">
        <v>44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0.01933</v>
      </c>
      <c r="T313" s="229">
        <f>S313*H313</f>
        <v>0.01933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236</v>
      </c>
      <c r="AT313" s="230" t="s">
        <v>151</v>
      </c>
      <c r="AU313" s="230" t="s">
        <v>156</v>
      </c>
      <c r="AY313" s="18" t="s">
        <v>149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156</v>
      </c>
      <c r="BK313" s="231">
        <f>ROUND(I313*H313,2)</f>
        <v>0</v>
      </c>
      <c r="BL313" s="18" t="s">
        <v>236</v>
      </c>
      <c r="BM313" s="230" t="s">
        <v>417</v>
      </c>
    </row>
    <row r="314" s="13" customFormat="1">
      <c r="A314" s="13"/>
      <c r="B314" s="232"/>
      <c r="C314" s="233"/>
      <c r="D314" s="234" t="s">
        <v>158</v>
      </c>
      <c r="E314" s="235" t="s">
        <v>1</v>
      </c>
      <c r="F314" s="236" t="s">
        <v>86</v>
      </c>
      <c r="G314" s="233"/>
      <c r="H314" s="237">
        <v>1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158</v>
      </c>
      <c r="AU314" s="243" t="s">
        <v>156</v>
      </c>
      <c r="AV314" s="13" t="s">
        <v>156</v>
      </c>
      <c r="AW314" s="13" t="s">
        <v>34</v>
      </c>
      <c r="AX314" s="13" t="s">
        <v>86</v>
      </c>
      <c r="AY314" s="243" t="s">
        <v>149</v>
      </c>
    </row>
    <row r="315" s="2" customFormat="1" ht="24.15" customHeight="1">
      <c r="A315" s="39"/>
      <c r="B315" s="40"/>
      <c r="C315" s="218" t="s">
        <v>418</v>
      </c>
      <c r="D315" s="218" t="s">
        <v>151</v>
      </c>
      <c r="E315" s="219" t="s">
        <v>419</v>
      </c>
      <c r="F315" s="220" t="s">
        <v>420</v>
      </c>
      <c r="G315" s="221" t="s">
        <v>416</v>
      </c>
      <c r="H315" s="222">
        <v>1</v>
      </c>
      <c r="I315" s="223"/>
      <c r="J315" s="224">
        <f>ROUND(I315*H315,2)</f>
        <v>0</v>
      </c>
      <c r="K315" s="225"/>
      <c r="L315" s="45"/>
      <c r="M315" s="226" t="s">
        <v>1</v>
      </c>
      <c r="N315" s="227" t="s">
        <v>44</v>
      </c>
      <c r="O315" s="92"/>
      <c r="P315" s="228">
        <f>O315*H315</f>
        <v>0</v>
      </c>
      <c r="Q315" s="228">
        <v>0.02894</v>
      </c>
      <c r="R315" s="228">
        <f>Q315*H315</f>
        <v>0.02894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236</v>
      </c>
      <c r="AT315" s="230" t="s">
        <v>151</v>
      </c>
      <c r="AU315" s="230" t="s">
        <v>156</v>
      </c>
      <c r="AY315" s="18" t="s">
        <v>149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156</v>
      </c>
      <c r="BK315" s="231">
        <f>ROUND(I315*H315,2)</f>
        <v>0</v>
      </c>
      <c r="BL315" s="18" t="s">
        <v>236</v>
      </c>
      <c r="BM315" s="230" t="s">
        <v>421</v>
      </c>
    </row>
    <row r="316" s="13" customFormat="1">
      <c r="A316" s="13"/>
      <c r="B316" s="232"/>
      <c r="C316" s="233"/>
      <c r="D316" s="234" t="s">
        <v>158</v>
      </c>
      <c r="E316" s="235" t="s">
        <v>1</v>
      </c>
      <c r="F316" s="236" t="s">
        <v>86</v>
      </c>
      <c r="G316" s="233"/>
      <c r="H316" s="237">
        <v>1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158</v>
      </c>
      <c r="AU316" s="243" t="s">
        <v>156</v>
      </c>
      <c r="AV316" s="13" t="s">
        <v>156</v>
      </c>
      <c r="AW316" s="13" t="s">
        <v>34</v>
      </c>
      <c r="AX316" s="13" t="s">
        <v>86</v>
      </c>
      <c r="AY316" s="243" t="s">
        <v>149</v>
      </c>
    </row>
    <row r="317" s="2" customFormat="1" ht="24.15" customHeight="1">
      <c r="A317" s="39"/>
      <c r="B317" s="40"/>
      <c r="C317" s="218" t="s">
        <v>422</v>
      </c>
      <c r="D317" s="218" t="s">
        <v>151</v>
      </c>
      <c r="E317" s="219" t="s">
        <v>423</v>
      </c>
      <c r="F317" s="220" t="s">
        <v>424</v>
      </c>
      <c r="G317" s="221" t="s">
        <v>300</v>
      </c>
      <c r="H317" s="222">
        <v>0.029000000000000001</v>
      </c>
      <c r="I317" s="223"/>
      <c r="J317" s="224">
        <f>ROUND(I317*H317,2)</f>
        <v>0</v>
      </c>
      <c r="K317" s="225"/>
      <c r="L317" s="45"/>
      <c r="M317" s="226" t="s">
        <v>1</v>
      </c>
      <c r="N317" s="227" t="s">
        <v>44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236</v>
      </c>
      <c r="AT317" s="230" t="s">
        <v>151</v>
      </c>
      <c r="AU317" s="230" t="s">
        <v>156</v>
      </c>
      <c r="AY317" s="18" t="s">
        <v>149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156</v>
      </c>
      <c r="BK317" s="231">
        <f>ROUND(I317*H317,2)</f>
        <v>0</v>
      </c>
      <c r="BL317" s="18" t="s">
        <v>236</v>
      </c>
      <c r="BM317" s="230" t="s">
        <v>425</v>
      </c>
    </row>
    <row r="318" s="2" customFormat="1" ht="24.15" customHeight="1">
      <c r="A318" s="39"/>
      <c r="B318" s="40"/>
      <c r="C318" s="218" t="s">
        <v>426</v>
      </c>
      <c r="D318" s="218" t="s">
        <v>151</v>
      </c>
      <c r="E318" s="219" t="s">
        <v>427</v>
      </c>
      <c r="F318" s="220" t="s">
        <v>428</v>
      </c>
      <c r="G318" s="221" t="s">
        <v>300</v>
      </c>
      <c r="H318" s="222">
        <v>0.029000000000000001</v>
      </c>
      <c r="I318" s="223"/>
      <c r="J318" s="224">
        <f>ROUND(I318*H318,2)</f>
        <v>0</v>
      </c>
      <c r="K318" s="225"/>
      <c r="L318" s="45"/>
      <c r="M318" s="226" t="s">
        <v>1</v>
      </c>
      <c r="N318" s="227" t="s">
        <v>44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236</v>
      </c>
      <c r="AT318" s="230" t="s">
        <v>151</v>
      </c>
      <c r="AU318" s="230" t="s">
        <v>156</v>
      </c>
      <c r="AY318" s="18" t="s">
        <v>149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156</v>
      </c>
      <c r="BK318" s="231">
        <f>ROUND(I318*H318,2)</f>
        <v>0</v>
      </c>
      <c r="BL318" s="18" t="s">
        <v>236</v>
      </c>
      <c r="BM318" s="230" t="s">
        <v>429</v>
      </c>
    </row>
    <row r="319" s="12" customFormat="1" ht="22.8" customHeight="1">
      <c r="A319" s="12"/>
      <c r="B319" s="203"/>
      <c r="C319" s="204"/>
      <c r="D319" s="205" t="s">
        <v>77</v>
      </c>
      <c r="E319" s="216" t="s">
        <v>430</v>
      </c>
      <c r="F319" s="216" t="s">
        <v>431</v>
      </c>
      <c r="G319" s="204"/>
      <c r="H319" s="204"/>
      <c r="I319" s="207"/>
      <c r="J319" s="217">
        <f>BK319</f>
        <v>0</v>
      </c>
      <c r="K319" s="204"/>
      <c r="L319" s="208"/>
      <c r="M319" s="209"/>
      <c r="N319" s="210"/>
      <c r="O319" s="210"/>
      <c r="P319" s="211">
        <f>SUM(P320:P335)</f>
        <v>0</v>
      </c>
      <c r="Q319" s="210"/>
      <c r="R319" s="211">
        <f>SUM(R320:R335)</f>
        <v>0.0094560000000000009</v>
      </c>
      <c r="S319" s="210"/>
      <c r="T319" s="212">
        <f>SUM(T320:T335)</f>
        <v>0.019699999999999999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3" t="s">
        <v>156</v>
      </c>
      <c r="AT319" s="214" t="s">
        <v>77</v>
      </c>
      <c r="AU319" s="214" t="s">
        <v>86</v>
      </c>
      <c r="AY319" s="213" t="s">
        <v>149</v>
      </c>
      <c r="BK319" s="215">
        <f>SUM(BK320:BK335)</f>
        <v>0</v>
      </c>
    </row>
    <row r="320" s="2" customFormat="1" ht="14.4" customHeight="1">
      <c r="A320" s="39"/>
      <c r="B320" s="40"/>
      <c r="C320" s="218" t="s">
        <v>432</v>
      </c>
      <c r="D320" s="218" t="s">
        <v>151</v>
      </c>
      <c r="E320" s="219" t="s">
        <v>433</v>
      </c>
      <c r="F320" s="220" t="s">
        <v>434</v>
      </c>
      <c r="G320" s="221" t="s">
        <v>369</v>
      </c>
      <c r="H320" s="222">
        <v>2</v>
      </c>
      <c r="I320" s="223"/>
      <c r="J320" s="224">
        <f>ROUND(I320*H320,2)</f>
        <v>0</v>
      </c>
      <c r="K320" s="225"/>
      <c r="L320" s="45"/>
      <c r="M320" s="226" t="s">
        <v>1</v>
      </c>
      <c r="N320" s="227" t="s">
        <v>44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236</v>
      </c>
      <c r="AT320" s="230" t="s">
        <v>151</v>
      </c>
      <c r="AU320" s="230" t="s">
        <v>156</v>
      </c>
      <c r="AY320" s="18" t="s">
        <v>149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156</v>
      </c>
      <c r="BK320" s="231">
        <f>ROUND(I320*H320,2)</f>
        <v>0</v>
      </c>
      <c r="BL320" s="18" t="s">
        <v>236</v>
      </c>
      <c r="BM320" s="230" t="s">
        <v>435</v>
      </c>
    </row>
    <row r="321" s="13" customFormat="1">
      <c r="A321" s="13"/>
      <c r="B321" s="232"/>
      <c r="C321" s="233"/>
      <c r="D321" s="234" t="s">
        <v>158</v>
      </c>
      <c r="E321" s="235" t="s">
        <v>1</v>
      </c>
      <c r="F321" s="236" t="s">
        <v>156</v>
      </c>
      <c r="G321" s="233"/>
      <c r="H321" s="237">
        <v>2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158</v>
      </c>
      <c r="AU321" s="243" t="s">
        <v>156</v>
      </c>
      <c r="AV321" s="13" t="s">
        <v>156</v>
      </c>
      <c r="AW321" s="13" t="s">
        <v>34</v>
      </c>
      <c r="AX321" s="13" t="s">
        <v>86</v>
      </c>
      <c r="AY321" s="243" t="s">
        <v>149</v>
      </c>
    </row>
    <row r="322" s="2" customFormat="1" ht="14.4" customHeight="1">
      <c r="A322" s="39"/>
      <c r="B322" s="40"/>
      <c r="C322" s="218" t="s">
        <v>436</v>
      </c>
      <c r="D322" s="218" t="s">
        <v>151</v>
      </c>
      <c r="E322" s="219" t="s">
        <v>437</v>
      </c>
      <c r="F322" s="220" t="s">
        <v>438</v>
      </c>
      <c r="G322" s="221" t="s">
        <v>369</v>
      </c>
      <c r="H322" s="222">
        <v>1</v>
      </c>
      <c r="I322" s="223"/>
      <c r="J322" s="224">
        <f>ROUND(I322*H322,2)</f>
        <v>0</v>
      </c>
      <c r="K322" s="225"/>
      <c r="L322" s="45"/>
      <c r="M322" s="226" t="s">
        <v>1</v>
      </c>
      <c r="N322" s="227" t="s">
        <v>44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236</v>
      </c>
      <c r="AT322" s="230" t="s">
        <v>151</v>
      </c>
      <c r="AU322" s="230" t="s">
        <v>156</v>
      </c>
      <c r="AY322" s="18" t="s">
        <v>149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156</v>
      </c>
      <c r="BK322" s="231">
        <f>ROUND(I322*H322,2)</f>
        <v>0</v>
      </c>
      <c r="BL322" s="18" t="s">
        <v>236</v>
      </c>
      <c r="BM322" s="230" t="s">
        <v>439</v>
      </c>
    </row>
    <row r="323" s="13" customFormat="1">
      <c r="A323" s="13"/>
      <c r="B323" s="232"/>
      <c r="C323" s="233"/>
      <c r="D323" s="234" t="s">
        <v>158</v>
      </c>
      <c r="E323" s="235" t="s">
        <v>1</v>
      </c>
      <c r="F323" s="236" t="s">
        <v>86</v>
      </c>
      <c r="G323" s="233"/>
      <c r="H323" s="237">
        <v>1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158</v>
      </c>
      <c r="AU323" s="243" t="s">
        <v>156</v>
      </c>
      <c r="AV323" s="13" t="s">
        <v>156</v>
      </c>
      <c r="AW323" s="13" t="s">
        <v>34</v>
      </c>
      <c r="AX323" s="13" t="s">
        <v>86</v>
      </c>
      <c r="AY323" s="243" t="s">
        <v>149</v>
      </c>
    </row>
    <row r="324" s="2" customFormat="1" ht="14.4" customHeight="1">
      <c r="A324" s="39"/>
      <c r="B324" s="40"/>
      <c r="C324" s="218" t="s">
        <v>440</v>
      </c>
      <c r="D324" s="218" t="s">
        <v>151</v>
      </c>
      <c r="E324" s="219" t="s">
        <v>441</v>
      </c>
      <c r="F324" s="220" t="s">
        <v>442</v>
      </c>
      <c r="G324" s="221" t="s">
        <v>243</v>
      </c>
      <c r="H324" s="222">
        <v>19.699999999999999</v>
      </c>
      <c r="I324" s="223"/>
      <c r="J324" s="224">
        <f>ROUND(I324*H324,2)</f>
        <v>0</v>
      </c>
      <c r="K324" s="225"/>
      <c r="L324" s="45"/>
      <c r="M324" s="226" t="s">
        <v>1</v>
      </c>
      <c r="N324" s="227" t="s">
        <v>44</v>
      </c>
      <c r="O324" s="92"/>
      <c r="P324" s="228">
        <f>O324*H324</f>
        <v>0</v>
      </c>
      <c r="Q324" s="228">
        <v>2.0000000000000002E-05</v>
      </c>
      <c r="R324" s="228">
        <f>Q324*H324</f>
        <v>0.00039400000000000004</v>
      </c>
      <c r="S324" s="228">
        <v>0.001</v>
      </c>
      <c r="T324" s="229">
        <f>S324*H324</f>
        <v>0.019699999999999999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236</v>
      </c>
      <c r="AT324" s="230" t="s">
        <v>151</v>
      </c>
      <c r="AU324" s="230" t="s">
        <v>156</v>
      </c>
      <c r="AY324" s="18" t="s">
        <v>149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156</v>
      </c>
      <c r="BK324" s="231">
        <f>ROUND(I324*H324,2)</f>
        <v>0</v>
      </c>
      <c r="BL324" s="18" t="s">
        <v>236</v>
      </c>
      <c r="BM324" s="230" t="s">
        <v>443</v>
      </c>
    </row>
    <row r="325" s="15" customFormat="1">
      <c r="A325" s="15"/>
      <c r="B325" s="255"/>
      <c r="C325" s="256"/>
      <c r="D325" s="234" t="s">
        <v>158</v>
      </c>
      <c r="E325" s="257" t="s">
        <v>1</v>
      </c>
      <c r="F325" s="258" t="s">
        <v>444</v>
      </c>
      <c r="G325" s="256"/>
      <c r="H325" s="257" t="s">
        <v>1</v>
      </c>
      <c r="I325" s="259"/>
      <c r="J325" s="256"/>
      <c r="K325" s="256"/>
      <c r="L325" s="260"/>
      <c r="M325" s="261"/>
      <c r="N325" s="262"/>
      <c r="O325" s="262"/>
      <c r="P325" s="262"/>
      <c r="Q325" s="262"/>
      <c r="R325" s="262"/>
      <c r="S325" s="262"/>
      <c r="T325" s="26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4" t="s">
        <v>158</v>
      </c>
      <c r="AU325" s="264" t="s">
        <v>156</v>
      </c>
      <c r="AV325" s="15" t="s">
        <v>86</v>
      </c>
      <c r="AW325" s="15" t="s">
        <v>34</v>
      </c>
      <c r="AX325" s="15" t="s">
        <v>78</v>
      </c>
      <c r="AY325" s="264" t="s">
        <v>149</v>
      </c>
    </row>
    <row r="326" s="13" customFormat="1">
      <c r="A326" s="13"/>
      <c r="B326" s="232"/>
      <c r="C326" s="233"/>
      <c r="D326" s="234" t="s">
        <v>158</v>
      </c>
      <c r="E326" s="235" t="s">
        <v>1</v>
      </c>
      <c r="F326" s="236" t="s">
        <v>445</v>
      </c>
      <c r="G326" s="233"/>
      <c r="H326" s="237">
        <v>1.2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158</v>
      </c>
      <c r="AU326" s="243" t="s">
        <v>156</v>
      </c>
      <c r="AV326" s="13" t="s">
        <v>156</v>
      </c>
      <c r="AW326" s="13" t="s">
        <v>34</v>
      </c>
      <c r="AX326" s="13" t="s">
        <v>78</v>
      </c>
      <c r="AY326" s="243" t="s">
        <v>149</v>
      </c>
    </row>
    <row r="327" s="13" customFormat="1">
      <c r="A327" s="13"/>
      <c r="B327" s="232"/>
      <c r="C327" s="233"/>
      <c r="D327" s="234" t="s">
        <v>158</v>
      </c>
      <c r="E327" s="235" t="s">
        <v>1</v>
      </c>
      <c r="F327" s="236" t="s">
        <v>445</v>
      </c>
      <c r="G327" s="233"/>
      <c r="H327" s="237">
        <v>1.2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158</v>
      </c>
      <c r="AU327" s="243" t="s">
        <v>156</v>
      </c>
      <c r="AV327" s="13" t="s">
        <v>156</v>
      </c>
      <c r="AW327" s="13" t="s">
        <v>34</v>
      </c>
      <c r="AX327" s="13" t="s">
        <v>78</v>
      </c>
      <c r="AY327" s="243" t="s">
        <v>149</v>
      </c>
    </row>
    <row r="328" s="13" customFormat="1">
      <c r="A328" s="13"/>
      <c r="B328" s="232"/>
      <c r="C328" s="233"/>
      <c r="D328" s="234" t="s">
        <v>158</v>
      </c>
      <c r="E328" s="235" t="s">
        <v>1</v>
      </c>
      <c r="F328" s="236" t="s">
        <v>446</v>
      </c>
      <c r="G328" s="233"/>
      <c r="H328" s="237">
        <v>7.4000000000000004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158</v>
      </c>
      <c r="AU328" s="243" t="s">
        <v>156</v>
      </c>
      <c r="AV328" s="13" t="s">
        <v>156</v>
      </c>
      <c r="AW328" s="13" t="s">
        <v>34</v>
      </c>
      <c r="AX328" s="13" t="s">
        <v>78</v>
      </c>
      <c r="AY328" s="243" t="s">
        <v>149</v>
      </c>
    </row>
    <row r="329" s="13" customFormat="1">
      <c r="A329" s="13"/>
      <c r="B329" s="232"/>
      <c r="C329" s="233"/>
      <c r="D329" s="234" t="s">
        <v>158</v>
      </c>
      <c r="E329" s="235" t="s">
        <v>1</v>
      </c>
      <c r="F329" s="236" t="s">
        <v>447</v>
      </c>
      <c r="G329" s="233"/>
      <c r="H329" s="237">
        <v>2.5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158</v>
      </c>
      <c r="AU329" s="243" t="s">
        <v>156</v>
      </c>
      <c r="AV329" s="13" t="s">
        <v>156</v>
      </c>
      <c r="AW329" s="13" t="s">
        <v>34</v>
      </c>
      <c r="AX329" s="13" t="s">
        <v>78</v>
      </c>
      <c r="AY329" s="243" t="s">
        <v>149</v>
      </c>
    </row>
    <row r="330" s="13" customFormat="1">
      <c r="A330" s="13"/>
      <c r="B330" s="232"/>
      <c r="C330" s="233"/>
      <c r="D330" s="234" t="s">
        <v>158</v>
      </c>
      <c r="E330" s="235" t="s">
        <v>1</v>
      </c>
      <c r="F330" s="236" t="s">
        <v>446</v>
      </c>
      <c r="G330" s="233"/>
      <c r="H330" s="237">
        <v>7.4000000000000004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158</v>
      </c>
      <c r="AU330" s="243" t="s">
        <v>156</v>
      </c>
      <c r="AV330" s="13" t="s">
        <v>156</v>
      </c>
      <c r="AW330" s="13" t="s">
        <v>34</v>
      </c>
      <c r="AX330" s="13" t="s">
        <v>78</v>
      </c>
      <c r="AY330" s="243" t="s">
        <v>149</v>
      </c>
    </row>
    <row r="331" s="14" customFormat="1">
      <c r="A331" s="14"/>
      <c r="B331" s="244"/>
      <c r="C331" s="245"/>
      <c r="D331" s="234" t="s">
        <v>158</v>
      </c>
      <c r="E331" s="246" t="s">
        <v>1</v>
      </c>
      <c r="F331" s="247" t="s">
        <v>165</v>
      </c>
      <c r="G331" s="245"/>
      <c r="H331" s="248">
        <v>19.700000000000003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158</v>
      </c>
      <c r="AU331" s="254" t="s">
        <v>156</v>
      </c>
      <c r="AV331" s="14" t="s">
        <v>155</v>
      </c>
      <c r="AW331" s="14" t="s">
        <v>34</v>
      </c>
      <c r="AX331" s="14" t="s">
        <v>86</v>
      </c>
      <c r="AY331" s="254" t="s">
        <v>149</v>
      </c>
    </row>
    <row r="332" s="2" customFormat="1" ht="24.15" customHeight="1">
      <c r="A332" s="39"/>
      <c r="B332" s="40"/>
      <c r="C332" s="218" t="s">
        <v>448</v>
      </c>
      <c r="D332" s="218" t="s">
        <v>151</v>
      </c>
      <c r="E332" s="219" t="s">
        <v>449</v>
      </c>
      <c r="F332" s="220" t="s">
        <v>450</v>
      </c>
      <c r="G332" s="221" t="s">
        <v>243</v>
      </c>
      <c r="H332" s="222">
        <v>19.699999999999999</v>
      </c>
      <c r="I332" s="223"/>
      <c r="J332" s="224">
        <f>ROUND(I332*H332,2)</f>
        <v>0</v>
      </c>
      <c r="K332" s="225"/>
      <c r="L332" s="45"/>
      <c r="M332" s="226" t="s">
        <v>1</v>
      </c>
      <c r="N332" s="227" t="s">
        <v>44</v>
      </c>
      <c r="O332" s="92"/>
      <c r="P332" s="228">
        <f>O332*H332</f>
        <v>0</v>
      </c>
      <c r="Q332" s="228">
        <v>0.00046000000000000001</v>
      </c>
      <c r="R332" s="228">
        <f>Q332*H332</f>
        <v>0.0090620000000000006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236</v>
      </c>
      <c r="AT332" s="230" t="s">
        <v>151</v>
      </c>
      <c r="AU332" s="230" t="s">
        <v>156</v>
      </c>
      <c r="AY332" s="18" t="s">
        <v>149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156</v>
      </c>
      <c r="BK332" s="231">
        <f>ROUND(I332*H332,2)</f>
        <v>0</v>
      </c>
      <c r="BL332" s="18" t="s">
        <v>236</v>
      </c>
      <c r="BM332" s="230" t="s">
        <v>451</v>
      </c>
    </row>
    <row r="333" s="13" customFormat="1">
      <c r="A333" s="13"/>
      <c r="B333" s="232"/>
      <c r="C333" s="233"/>
      <c r="D333" s="234" t="s">
        <v>158</v>
      </c>
      <c r="E333" s="235" t="s">
        <v>1</v>
      </c>
      <c r="F333" s="236" t="s">
        <v>452</v>
      </c>
      <c r="G333" s="233"/>
      <c r="H333" s="237">
        <v>19.699999999999999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158</v>
      </c>
      <c r="AU333" s="243" t="s">
        <v>156</v>
      </c>
      <c r="AV333" s="13" t="s">
        <v>156</v>
      </c>
      <c r="AW333" s="13" t="s">
        <v>34</v>
      </c>
      <c r="AX333" s="13" t="s">
        <v>86</v>
      </c>
      <c r="AY333" s="243" t="s">
        <v>149</v>
      </c>
    </row>
    <row r="334" s="2" customFormat="1" ht="24.15" customHeight="1">
      <c r="A334" s="39"/>
      <c r="B334" s="40"/>
      <c r="C334" s="218" t="s">
        <v>453</v>
      </c>
      <c r="D334" s="218" t="s">
        <v>151</v>
      </c>
      <c r="E334" s="219" t="s">
        <v>454</v>
      </c>
      <c r="F334" s="220" t="s">
        <v>455</v>
      </c>
      <c r="G334" s="221" t="s">
        <v>300</v>
      </c>
      <c r="H334" s="222">
        <v>0.0089999999999999993</v>
      </c>
      <c r="I334" s="223"/>
      <c r="J334" s="224">
        <f>ROUND(I334*H334,2)</f>
        <v>0</v>
      </c>
      <c r="K334" s="225"/>
      <c r="L334" s="45"/>
      <c r="M334" s="226" t="s">
        <v>1</v>
      </c>
      <c r="N334" s="227" t="s">
        <v>44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236</v>
      </c>
      <c r="AT334" s="230" t="s">
        <v>151</v>
      </c>
      <c r="AU334" s="230" t="s">
        <v>156</v>
      </c>
      <c r="AY334" s="18" t="s">
        <v>149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156</v>
      </c>
      <c r="BK334" s="231">
        <f>ROUND(I334*H334,2)</f>
        <v>0</v>
      </c>
      <c r="BL334" s="18" t="s">
        <v>236</v>
      </c>
      <c r="BM334" s="230" t="s">
        <v>456</v>
      </c>
    </row>
    <row r="335" s="2" customFormat="1" ht="24.15" customHeight="1">
      <c r="A335" s="39"/>
      <c r="B335" s="40"/>
      <c r="C335" s="218" t="s">
        <v>457</v>
      </c>
      <c r="D335" s="218" t="s">
        <v>151</v>
      </c>
      <c r="E335" s="219" t="s">
        <v>458</v>
      </c>
      <c r="F335" s="220" t="s">
        <v>459</v>
      </c>
      <c r="G335" s="221" t="s">
        <v>300</v>
      </c>
      <c r="H335" s="222">
        <v>0.0089999999999999993</v>
      </c>
      <c r="I335" s="223"/>
      <c r="J335" s="224">
        <f>ROUND(I335*H335,2)</f>
        <v>0</v>
      </c>
      <c r="K335" s="225"/>
      <c r="L335" s="45"/>
      <c r="M335" s="226" t="s">
        <v>1</v>
      </c>
      <c r="N335" s="227" t="s">
        <v>44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236</v>
      </c>
      <c r="AT335" s="230" t="s">
        <v>151</v>
      </c>
      <c r="AU335" s="230" t="s">
        <v>156</v>
      </c>
      <c r="AY335" s="18" t="s">
        <v>149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156</v>
      </c>
      <c r="BK335" s="231">
        <f>ROUND(I335*H335,2)</f>
        <v>0</v>
      </c>
      <c r="BL335" s="18" t="s">
        <v>236</v>
      </c>
      <c r="BM335" s="230" t="s">
        <v>460</v>
      </c>
    </row>
    <row r="336" s="12" customFormat="1" ht="22.8" customHeight="1">
      <c r="A336" s="12"/>
      <c r="B336" s="203"/>
      <c r="C336" s="204"/>
      <c r="D336" s="205" t="s">
        <v>77</v>
      </c>
      <c r="E336" s="216" t="s">
        <v>461</v>
      </c>
      <c r="F336" s="216" t="s">
        <v>462</v>
      </c>
      <c r="G336" s="204"/>
      <c r="H336" s="204"/>
      <c r="I336" s="207"/>
      <c r="J336" s="217">
        <f>BK336</f>
        <v>0</v>
      </c>
      <c r="K336" s="204"/>
      <c r="L336" s="208"/>
      <c r="M336" s="209"/>
      <c r="N336" s="210"/>
      <c r="O336" s="210"/>
      <c r="P336" s="211">
        <f>SUM(P337:P343)</f>
        <v>0</v>
      </c>
      <c r="Q336" s="210"/>
      <c r="R336" s="211">
        <f>SUM(R337:R343)</f>
        <v>0.001</v>
      </c>
      <c r="S336" s="210"/>
      <c r="T336" s="212">
        <f>SUM(T337:T343)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3" t="s">
        <v>156</v>
      </c>
      <c r="AT336" s="214" t="s">
        <v>77</v>
      </c>
      <c r="AU336" s="214" t="s">
        <v>86</v>
      </c>
      <c r="AY336" s="213" t="s">
        <v>149</v>
      </c>
      <c r="BK336" s="215">
        <f>SUM(BK337:BK343)</f>
        <v>0</v>
      </c>
    </row>
    <row r="337" s="2" customFormat="1" ht="14.4" customHeight="1">
      <c r="A337" s="39"/>
      <c r="B337" s="40"/>
      <c r="C337" s="218" t="s">
        <v>463</v>
      </c>
      <c r="D337" s="218" t="s">
        <v>151</v>
      </c>
      <c r="E337" s="219" t="s">
        <v>464</v>
      </c>
      <c r="F337" s="220" t="s">
        <v>465</v>
      </c>
      <c r="G337" s="221" t="s">
        <v>154</v>
      </c>
      <c r="H337" s="222">
        <v>8</v>
      </c>
      <c r="I337" s="223"/>
      <c r="J337" s="224">
        <f>ROUND(I337*H337,2)</f>
        <v>0</v>
      </c>
      <c r="K337" s="225"/>
      <c r="L337" s="45"/>
      <c r="M337" s="226" t="s">
        <v>1</v>
      </c>
      <c r="N337" s="227" t="s">
        <v>44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236</v>
      </c>
      <c r="AT337" s="230" t="s">
        <v>151</v>
      </c>
      <c r="AU337" s="230" t="s">
        <v>156</v>
      </c>
      <c r="AY337" s="18" t="s">
        <v>149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156</v>
      </c>
      <c r="BK337" s="231">
        <f>ROUND(I337*H337,2)</f>
        <v>0</v>
      </c>
      <c r="BL337" s="18" t="s">
        <v>236</v>
      </c>
      <c r="BM337" s="230" t="s">
        <v>466</v>
      </c>
    </row>
    <row r="338" s="13" customFormat="1">
      <c r="A338" s="13"/>
      <c r="B338" s="232"/>
      <c r="C338" s="233"/>
      <c r="D338" s="234" t="s">
        <v>158</v>
      </c>
      <c r="E338" s="235" t="s">
        <v>1</v>
      </c>
      <c r="F338" s="236" t="s">
        <v>467</v>
      </c>
      <c r="G338" s="233"/>
      <c r="H338" s="237">
        <v>8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158</v>
      </c>
      <c r="AU338" s="243" t="s">
        <v>156</v>
      </c>
      <c r="AV338" s="13" t="s">
        <v>156</v>
      </c>
      <c r="AW338" s="13" t="s">
        <v>34</v>
      </c>
      <c r="AX338" s="13" t="s">
        <v>86</v>
      </c>
      <c r="AY338" s="243" t="s">
        <v>149</v>
      </c>
    </row>
    <row r="339" s="2" customFormat="1" ht="24.15" customHeight="1">
      <c r="A339" s="39"/>
      <c r="B339" s="40"/>
      <c r="C339" s="218" t="s">
        <v>468</v>
      </c>
      <c r="D339" s="218" t="s">
        <v>151</v>
      </c>
      <c r="E339" s="219" t="s">
        <v>469</v>
      </c>
      <c r="F339" s="220" t="s">
        <v>470</v>
      </c>
      <c r="G339" s="221" t="s">
        <v>154</v>
      </c>
      <c r="H339" s="222">
        <v>4</v>
      </c>
      <c r="I339" s="223"/>
      <c r="J339" s="224">
        <f>ROUND(I339*H339,2)</f>
        <v>0</v>
      </c>
      <c r="K339" s="225"/>
      <c r="L339" s="45"/>
      <c r="M339" s="226" t="s">
        <v>1</v>
      </c>
      <c r="N339" s="227" t="s">
        <v>44</v>
      </c>
      <c r="O339" s="92"/>
      <c r="P339" s="228">
        <f>O339*H339</f>
        <v>0</v>
      </c>
      <c r="Q339" s="228">
        <v>0.00025000000000000001</v>
      </c>
      <c r="R339" s="228">
        <f>Q339*H339</f>
        <v>0.001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236</v>
      </c>
      <c r="AT339" s="230" t="s">
        <v>151</v>
      </c>
      <c r="AU339" s="230" t="s">
        <v>156</v>
      </c>
      <c r="AY339" s="18" t="s">
        <v>149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156</v>
      </c>
      <c r="BK339" s="231">
        <f>ROUND(I339*H339,2)</f>
        <v>0</v>
      </c>
      <c r="BL339" s="18" t="s">
        <v>236</v>
      </c>
      <c r="BM339" s="230" t="s">
        <v>471</v>
      </c>
    </row>
    <row r="340" s="13" customFormat="1">
      <c r="A340" s="13"/>
      <c r="B340" s="232"/>
      <c r="C340" s="233"/>
      <c r="D340" s="234" t="s">
        <v>158</v>
      </c>
      <c r="E340" s="235" t="s">
        <v>1</v>
      </c>
      <c r="F340" s="236" t="s">
        <v>155</v>
      </c>
      <c r="G340" s="233"/>
      <c r="H340" s="237">
        <v>4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158</v>
      </c>
      <c r="AU340" s="243" t="s">
        <v>156</v>
      </c>
      <c r="AV340" s="13" t="s">
        <v>156</v>
      </c>
      <c r="AW340" s="13" t="s">
        <v>34</v>
      </c>
      <c r="AX340" s="13" t="s">
        <v>78</v>
      </c>
      <c r="AY340" s="243" t="s">
        <v>149</v>
      </c>
    </row>
    <row r="341" s="14" customFormat="1">
      <c r="A341" s="14"/>
      <c r="B341" s="244"/>
      <c r="C341" s="245"/>
      <c r="D341" s="234" t="s">
        <v>158</v>
      </c>
      <c r="E341" s="246" t="s">
        <v>1</v>
      </c>
      <c r="F341" s="247" t="s">
        <v>165</v>
      </c>
      <c r="G341" s="245"/>
      <c r="H341" s="248">
        <v>4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158</v>
      </c>
      <c r="AU341" s="254" t="s">
        <v>156</v>
      </c>
      <c r="AV341" s="14" t="s">
        <v>155</v>
      </c>
      <c r="AW341" s="14" t="s">
        <v>34</v>
      </c>
      <c r="AX341" s="14" t="s">
        <v>86</v>
      </c>
      <c r="AY341" s="254" t="s">
        <v>149</v>
      </c>
    </row>
    <row r="342" s="2" customFormat="1" ht="24.15" customHeight="1">
      <c r="A342" s="39"/>
      <c r="B342" s="40"/>
      <c r="C342" s="218" t="s">
        <v>472</v>
      </c>
      <c r="D342" s="218" t="s">
        <v>151</v>
      </c>
      <c r="E342" s="219" t="s">
        <v>473</v>
      </c>
      <c r="F342" s="220" t="s">
        <v>474</v>
      </c>
      <c r="G342" s="221" t="s">
        <v>300</v>
      </c>
      <c r="H342" s="222">
        <v>0.001</v>
      </c>
      <c r="I342" s="223"/>
      <c r="J342" s="224">
        <f>ROUND(I342*H342,2)</f>
        <v>0</v>
      </c>
      <c r="K342" s="225"/>
      <c r="L342" s="45"/>
      <c r="M342" s="226" t="s">
        <v>1</v>
      </c>
      <c r="N342" s="227" t="s">
        <v>44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236</v>
      </c>
      <c r="AT342" s="230" t="s">
        <v>151</v>
      </c>
      <c r="AU342" s="230" t="s">
        <v>156</v>
      </c>
      <c r="AY342" s="18" t="s">
        <v>149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156</v>
      </c>
      <c r="BK342" s="231">
        <f>ROUND(I342*H342,2)</f>
        <v>0</v>
      </c>
      <c r="BL342" s="18" t="s">
        <v>236</v>
      </c>
      <c r="BM342" s="230" t="s">
        <v>475</v>
      </c>
    </row>
    <row r="343" s="2" customFormat="1" ht="24.15" customHeight="1">
      <c r="A343" s="39"/>
      <c r="B343" s="40"/>
      <c r="C343" s="218" t="s">
        <v>476</v>
      </c>
      <c r="D343" s="218" t="s">
        <v>151</v>
      </c>
      <c r="E343" s="219" t="s">
        <v>477</v>
      </c>
      <c r="F343" s="220" t="s">
        <v>478</v>
      </c>
      <c r="G343" s="221" t="s">
        <v>300</v>
      </c>
      <c r="H343" s="222">
        <v>0.001</v>
      </c>
      <c r="I343" s="223"/>
      <c r="J343" s="224">
        <f>ROUND(I343*H343,2)</f>
        <v>0</v>
      </c>
      <c r="K343" s="225"/>
      <c r="L343" s="45"/>
      <c r="M343" s="226" t="s">
        <v>1</v>
      </c>
      <c r="N343" s="227" t="s">
        <v>44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236</v>
      </c>
      <c r="AT343" s="230" t="s">
        <v>151</v>
      </c>
      <c r="AU343" s="230" t="s">
        <v>156</v>
      </c>
      <c r="AY343" s="18" t="s">
        <v>149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156</v>
      </c>
      <c r="BK343" s="231">
        <f>ROUND(I343*H343,2)</f>
        <v>0</v>
      </c>
      <c r="BL343" s="18" t="s">
        <v>236</v>
      </c>
      <c r="BM343" s="230" t="s">
        <v>479</v>
      </c>
    </row>
    <row r="344" s="12" customFormat="1" ht="22.8" customHeight="1">
      <c r="A344" s="12"/>
      <c r="B344" s="203"/>
      <c r="C344" s="204"/>
      <c r="D344" s="205" t="s">
        <v>77</v>
      </c>
      <c r="E344" s="216" t="s">
        <v>480</v>
      </c>
      <c r="F344" s="216" t="s">
        <v>481</v>
      </c>
      <c r="G344" s="204"/>
      <c r="H344" s="204"/>
      <c r="I344" s="207"/>
      <c r="J344" s="217">
        <f>BK344</f>
        <v>0</v>
      </c>
      <c r="K344" s="204"/>
      <c r="L344" s="208"/>
      <c r="M344" s="209"/>
      <c r="N344" s="210"/>
      <c r="O344" s="210"/>
      <c r="P344" s="211">
        <f>SUM(P345:P363)</f>
        <v>0</v>
      </c>
      <c r="Q344" s="210"/>
      <c r="R344" s="211">
        <f>SUM(R345:R363)</f>
        <v>0.093839999999999993</v>
      </c>
      <c r="S344" s="210"/>
      <c r="T344" s="212">
        <f>SUM(T345:T363)</f>
        <v>0.052836000000000008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3" t="s">
        <v>156</v>
      </c>
      <c r="AT344" s="214" t="s">
        <v>77</v>
      </c>
      <c r="AU344" s="214" t="s">
        <v>86</v>
      </c>
      <c r="AY344" s="213" t="s">
        <v>149</v>
      </c>
      <c r="BK344" s="215">
        <f>SUM(BK345:BK363)</f>
        <v>0</v>
      </c>
    </row>
    <row r="345" s="2" customFormat="1" ht="14.4" customHeight="1">
      <c r="A345" s="39"/>
      <c r="B345" s="40"/>
      <c r="C345" s="218" t="s">
        <v>482</v>
      </c>
      <c r="D345" s="218" t="s">
        <v>151</v>
      </c>
      <c r="E345" s="219" t="s">
        <v>483</v>
      </c>
      <c r="F345" s="220" t="s">
        <v>484</v>
      </c>
      <c r="G345" s="221" t="s">
        <v>90</v>
      </c>
      <c r="H345" s="222">
        <v>2.2200000000000002</v>
      </c>
      <c r="I345" s="223"/>
      <c r="J345" s="224">
        <f>ROUND(I345*H345,2)</f>
        <v>0</v>
      </c>
      <c r="K345" s="225"/>
      <c r="L345" s="45"/>
      <c r="M345" s="226" t="s">
        <v>1</v>
      </c>
      <c r="N345" s="227" t="s">
        <v>44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0.023800000000000002</v>
      </c>
      <c r="T345" s="229">
        <f>S345*H345</f>
        <v>0.052836000000000008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236</v>
      </c>
      <c r="AT345" s="230" t="s">
        <v>151</v>
      </c>
      <c r="AU345" s="230" t="s">
        <v>156</v>
      </c>
      <c r="AY345" s="18" t="s">
        <v>149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156</v>
      </c>
      <c r="BK345" s="231">
        <f>ROUND(I345*H345,2)</f>
        <v>0</v>
      </c>
      <c r="BL345" s="18" t="s">
        <v>236</v>
      </c>
      <c r="BM345" s="230" t="s">
        <v>485</v>
      </c>
    </row>
    <row r="346" s="13" customFormat="1">
      <c r="A346" s="13"/>
      <c r="B346" s="232"/>
      <c r="C346" s="233"/>
      <c r="D346" s="234" t="s">
        <v>158</v>
      </c>
      <c r="E346" s="235" t="s">
        <v>1</v>
      </c>
      <c r="F346" s="236" t="s">
        <v>486</v>
      </c>
      <c r="G346" s="233"/>
      <c r="H346" s="237">
        <v>0.47999999999999998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158</v>
      </c>
      <c r="AU346" s="243" t="s">
        <v>156</v>
      </c>
      <c r="AV346" s="13" t="s">
        <v>156</v>
      </c>
      <c r="AW346" s="13" t="s">
        <v>34</v>
      </c>
      <c r="AX346" s="13" t="s">
        <v>78</v>
      </c>
      <c r="AY346" s="243" t="s">
        <v>149</v>
      </c>
    </row>
    <row r="347" s="13" customFormat="1">
      <c r="A347" s="13"/>
      <c r="B347" s="232"/>
      <c r="C347" s="233"/>
      <c r="D347" s="234" t="s">
        <v>158</v>
      </c>
      <c r="E347" s="235" t="s">
        <v>1</v>
      </c>
      <c r="F347" s="236" t="s">
        <v>487</v>
      </c>
      <c r="G347" s="233"/>
      <c r="H347" s="237">
        <v>0.71999999999999997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158</v>
      </c>
      <c r="AU347" s="243" t="s">
        <v>156</v>
      </c>
      <c r="AV347" s="13" t="s">
        <v>156</v>
      </c>
      <c r="AW347" s="13" t="s">
        <v>34</v>
      </c>
      <c r="AX347" s="13" t="s">
        <v>78</v>
      </c>
      <c r="AY347" s="243" t="s">
        <v>149</v>
      </c>
    </row>
    <row r="348" s="13" customFormat="1">
      <c r="A348" s="13"/>
      <c r="B348" s="232"/>
      <c r="C348" s="233"/>
      <c r="D348" s="234" t="s">
        <v>158</v>
      </c>
      <c r="E348" s="235" t="s">
        <v>1</v>
      </c>
      <c r="F348" s="236" t="s">
        <v>488</v>
      </c>
      <c r="G348" s="233"/>
      <c r="H348" s="237">
        <v>0.29999999999999999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158</v>
      </c>
      <c r="AU348" s="243" t="s">
        <v>156</v>
      </c>
      <c r="AV348" s="13" t="s">
        <v>156</v>
      </c>
      <c r="AW348" s="13" t="s">
        <v>34</v>
      </c>
      <c r="AX348" s="13" t="s">
        <v>78</v>
      </c>
      <c r="AY348" s="243" t="s">
        <v>149</v>
      </c>
    </row>
    <row r="349" s="13" customFormat="1">
      <c r="A349" s="13"/>
      <c r="B349" s="232"/>
      <c r="C349" s="233"/>
      <c r="D349" s="234" t="s">
        <v>158</v>
      </c>
      <c r="E349" s="235" t="s">
        <v>1</v>
      </c>
      <c r="F349" s="236" t="s">
        <v>489</v>
      </c>
      <c r="G349" s="233"/>
      <c r="H349" s="237">
        <v>0.35999999999999999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158</v>
      </c>
      <c r="AU349" s="243" t="s">
        <v>156</v>
      </c>
      <c r="AV349" s="13" t="s">
        <v>156</v>
      </c>
      <c r="AW349" s="13" t="s">
        <v>34</v>
      </c>
      <c r="AX349" s="13" t="s">
        <v>78</v>
      </c>
      <c r="AY349" s="243" t="s">
        <v>149</v>
      </c>
    </row>
    <row r="350" s="13" customFormat="1">
      <c r="A350" s="13"/>
      <c r="B350" s="232"/>
      <c r="C350" s="233"/>
      <c r="D350" s="234" t="s">
        <v>158</v>
      </c>
      <c r="E350" s="235" t="s">
        <v>1</v>
      </c>
      <c r="F350" s="236" t="s">
        <v>489</v>
      </c>
      <c r="G350" s="233"/>
      <c r="H350" s="237">
        <v>0.35999999999999999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158</v>
      </c>
      <c r="AU350" s="243" t="s">
        <v>156</v>
      </c>
      <c r="AV350" s="13" t="s">
        <v>156</v>
      </c>
      <c r="AW350" s="13" t="s">
        <v>34</v>
      </c>
      <c r="AX350" s="13" t="s">
        <v>78</v>
      </c>
      <c r="AY350" s="243" t="s">
        <v>149</v>
      </c>
    </row>
    <row r="351" s="14" customFormat="1">
      <c r="A351" s="14"/>
      <c r="B351" s="244"/>
      <c r="C351" s="245"/>
      <c r="D351" s="234" t="s">
        <v>158</v>
      </c>
      <c r="E351" s="246" t="s">
        <v>1</v>
      </c>
      <c r="F351" s="247" t="s">
        <v>165</v>
      </c>
      <c r="G351" s="245"/>
      <c r="H351" s="248">
        <v>2.2199999999999998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158</v>
      </c>
      <c r="AU351" s="254" t="s">
        <v>156</v>
      </c>
      <c r="AV351" s="14" t="s">
        <v>155</v>
      </c>
      <c r="AW351" s="14" t="s">
        <v>34</v>
      </c>
      <c r="AX351" s="14" t="s">
        <v>86</v>
      </c>
      <c r="AY351" s="254" t="s">
        <v>149</v>
      </c>
    </row>
    <row r="352" s="2" customFormat="1" ht="24.15" customHeight="1">
      <c r="A352" s="39"/>
      <c r="B352" s="40"/>
      <c r="C352" s="218" t="s">
        <v>490</v>
      </c>
      <c r="D352" s="218" t="s">
        <v>151</v>
      </c>
      <c r="E352" s="219" t="s">
        <v>491</v>
      </c>
      <c r="F352" s="220" t="s">
        <v>492</v>
      </c>
      <c r="G352" s="221" t="s">
        <v>154</v>
      </c>
      <c r="H352" s="222">
        <v>1</v>
      </c>
      <c r="I352" s="223"/>
      <c r="J352" s="224">
        <f>ROUND(I352*H352,2)</f>
        <v>0</v>
      </c>
      <c r="K352" s="225"/>
      <c r="L352" s="45"/>
      <c r="M352" s="226" t="s">
        <v>1</v>
      </c>
      <c r="N352" s="227" t="s">
        <v>44</v>
      </c>
      <c r="O352" s="92"/>
      <c r="P352" s="228">
        <f>O352*H352</f>
        <v>0</v>
      </c>
      <c r="Q352" s="228">
        <v>0.0096399999999999993</v>
      </c>
      <c r="R352" s="228">
        <f>Q352*H352</f>
        <v>0.0096399999999999993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236</v>
      </c>
      <c r="AT352" s="230" t="s">
        <v>151</v>
      </c>
      <c r="AU352" s="230" t="s">
        <v>156</v>
      </c>
      <c r="AY352" s="18" t="s">
        <v>149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156</v>
      </c>
      <c r="BK352" s="231">
        <f>ROUND(I352*H352,2)</f>
        <v>0</v>
      </c>
      <c r="BL352" s="18" t="s">
        <v>236</v>
      </c>
      <c r="BM352" s="230" t="s">
        <v>493</v>
      </c>
    </row>
    <row r="353" s="13" customFormat="1">
      <c r="A353" s="13"/>
      <c r="B353" s="232"/>
      <c r="C353" s="233"/>
      <c r="D353" s="234" t="s">
        <v>158</v>
      </c>
      <c r="E353" s="235" t="s">
        <v>1</v>
      </c>
      <c r="F353" s="236" t="s">
        <v>159</v>
      </c>
      <c r="G353" s="233"/>
      <c r="H353" s="237">
        <v>1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158</v>
      </c>
      <c r="AU353" s="243" t="s">
        <v>156</v>
      </c>
      <c r="AV353" s="13" t="s">
        <v>156</v>
      </c>
      <c r="AW353" s="13" t="s">
        <v>34</v>
      </c>
      <c r="AX353" s="13" t="s">
        <v>86</v>
      </c>
      <c r="AY353" s="243" t="s">
        <v>149</v>
      </c>
    </row>
    <row r="354" s="2" customFormat="1" ht="24.15" customHeight="1">
      <c r="A354" s="39"/>
      <c r="B354" s="40"/>
      <c r="C354" s="218" t="s">
        <v>494</v>
      </c>
      <c r="D354" s="218" t="s">
        <v>151</v>
      </c>
      <c r="E354" s="219" t="s">
        <v>495</v>
      </c>
      <c r="F354" s="220" t="s">
        <v>496</v>
      </c>
      <c r="G354" s="221" t="s">
        <v>154</v>
      </c>
      <c r="H354" s="222">
        <v>1</v>
      </c>
      <c r="I354" s="223"/>
      <c r="J354" s="224">
        <f>ROUND(I354*H354,2)</f>
        <v>0</v>
      </c>
      <c r="K354" s="225"/>
      <c r="L354" s="45"/>
      <c r="M354" s="226" t="s">
        <v>1</v>
      </c>
      <c r="N354" s="227" t="s">
        <v>44</v>
      </c>
      <c r="O354" s="92"/>
      <c r="P354" s="228">
        <f>O354*H354</f>
        <v>0</v>
      </c>
      <c r="Q354" s="228">
        <v>0.0146</v>
      </c>
      <c r="R354" s="228">
        <f>Q354*H354</f>
        <v>0.0146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236</v>
      </c>
      <c r="AT354" s="230" t="s">
        <v>151</v>
      </c>
      <c r="AU354" s="230" t="s">
        <v>156</v>
      </c>
      <c r="AY354" s="18" t="s">
        <v>149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156</v>
      </c>
      <c r="BK354" s="231">
        <f>ROUND(I354*H354,2)</f>
        <v>0</v>
      </c>
      <c r="BL354" s="18" t="s">
        <v>236</v>
      </c>
      <c r="BM354" s="230" t="s">
        <v>497</v>
      </c>
    </row>
    <row r="355" s="13" customFormat="1">
      <c r="A355" s="13"/>
      <c r="B355" s="232"/>
      <c r="C355" s="233"/>
      <c r="D355" s="234" t="s">
        <v>158</v>
      </c>
      <c r="E355" s="235" t="s">
        <v>1</v>
      </c>
      <c r="F355" s="236" t="s">
        <v>86</v>
      </c>
      <c r="G355" s="233"/>
      <c r="H355" s="237">
        <v>1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158</v>
      </c>
      <c r="AU355" s="243" t="s">
        <v>156</v>
      </c>
      <c r="AV355" s="13" t="s">
        <v>156</v>
      </c>
      <c r="AW355" s="13" t="s">
        <v>34</v>
      </c>
      <c r="AX355" s="13" t="s">
        <v>86</v>
      </c>
      <c r="AY355" s="243" t="s">
        <v>149</v>
      </c>
    </row>
    <row r="356" s="2" customFormat="1" ht="24.15" customHeight="1">
      <c r="A356" s="39"/>
      <c r="B356" s="40"/>
      <c r="C356" s="218" t="s">
        <v>498</v>
      </c>
      <c r="D356" s="218" t="s">
        <v>151</v>
      </c>
      <c r="E356" s="219" t="s">
        <v>499</v>
      </c>
      <c r="F356" s="220" t="s">
        <v>500</v>
      </c>
      <c r="G356" s="221" t="s">
        <v>154</v>
      </c>
      <c r="H356" s="222">
        <v>1</v>
      </c>
      <c r="I356" s="223"/>
      <c r="J356" s="224">
        <f>ROUND(I356*H356,2)</f>
        <v>0</v>
      </c>
      <c r="K356" s="225"/>
      <c r="L356" s="45"/>
      <c r="M356" s="226" t="s">
        <v>1</v>
      </c>
      <c r="N356" s="227" t="s">
        <v>44</v>
      </c>
      <c r="O356" s="92"/>
      <c r="P356" s="228">
        <f>O356*H356</f>
        <v>0</v>
      </c>
      <c r="Q356" s="228">
        <v>0.022040000000000001</v>
      </c>
      <c r="R356" s="228">
        <f>Q356*H356</f>
        <v>0.022040000000000001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236</v>
      </c>
      <c r="AT356" s="230" t="s">
        <v>151</v>
      </c>
      <c r="AU356" s="230" t="s">
        <v>156</v>
      </c>
      <c r="AY356" s="18" t="s">
        <v>149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156</v>
      </c>
      <c r="BK356" s="231">
        <f>ROUND(I356*H356,2)</f>
        <v>0</v>
      </c>
      <c r="BL356" s="18" t="s">
        <v>236</v>
      </c>
      <c r="BM356" s="230" t="s">
        <v>501</v>
      </c>
    </row>
    <row r="357" s="13" customFormat="1">
      <c r="A357" s="13"/>
      <c r="B357" s="232"/>
      <c r="C357" s="233"/>
      <c r="D357" s="234" t="s">
        <v>158</v>
      </c>
      <c r="E357" s="235" t="s">
        <v>1</v>
      </c>
      <c r="F357" s="236" t="s">
        <v>86</v>
      </c>
      <c r="G357" s="233"/>
      <c r="H357" s="237">
        <v>1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158</v>
      </c>
      <c r="AU357" s="243" t="s">
        <v>156</v>
      </c>
      <c r="AV357" s="13" t="s">
        <v>156</v>
      </c>
      <c r="AW357" s="13" t="s">
        <v>34</v>
      </c>
      <c r="AX357" s="13" t="s">
        <v>86</v>
      </c>
      <c r="AY357" s="243" t="s">
        <v>149</v>
      </c>
    </row>
    <row r="358" s="2" customFormat="1" ht="37.8" customHeight="1">
      <c r="A358" s="39"/>
      <c r="B358" s="40"/>
      <c r="C358" s="218" t="s">
        <v>502</v>
      </c>
      <c r="D358" s="218" t="s">
        <v>151</v>
      </c>
      <c r="E358" s="219" t="s">
        <v>503</v>
      </c>
      <c r="F358" s="220" t="s">
        <v>504</v>
      </c>
      <c r="G358" s="221" t="s">
        <v>154</v>
      </c>
      <c r="H358" s="222">
        <v>1</v>
      </c>
      <c r="I358" s="223"/>
      <c r="J358" s="224">
        <f>ROUND(I358*H358,2)</f>
        <v>0</v>
      </c>
      <c r="K358" s="225"/>
      <c r="L358" s="45"/>
      <c r="M358" s="226" t="s">
        <v>1</v>
      </c>
      <c r="N358" s="227" t="s">
        <v>44</v>
      </c>
      <c r="O358" s="92"/>
      <c r="P358" s="228">
        <f>O358*H358</f>
        <v>0</v>
      </c>
      <c r="Q358" s="228">
        <v>0.031960000000000002</v>
      </c>
      <c r="R358" s="228">
        <f>Q358*H358</f>
        <v>0.031960000000000002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236</v>
      </c>
      <c r="AT358" s="230" t="s">
        <v>151</v>
      </c>
      <c r="AU358" s="230" t="s">
        <v>156</v>
      </c>
      <c r="AY358" s="18" t="s">
        <v>149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156</v>
      </c>
      <c r="BK358" s="231">
        <f>ROUND(I358*H358,2)</f>
        <v>0</v>
      </c>
      <c r="BL358" s="18" t="s">
        <v>236</v>
      </c>
      <c r="BM358" s="230" t="s">
        <v>505</v>
      </c>
    </row>
    <row r="359" s="13" customFormat="1">
      <c r="A359" s="13"/>
      <c r="B359" s="232"/>
      <c r="C359" s="233"/>
      <c r="D359" s="234" t="s">
        <v>158</v>
      </c>
      <c r="E359" s="235" t="s">
        <v>1</v>
      </c>
      <c r="F359" s="236" t="s">
        <v>86</v>
      </c>
      <c r="G359" s="233"/>
      <c r="H359" s="237">
        <v>1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158</v>
      </c>
      <c r="AU359" s="243" t="s">
        <v>156</v>
      </c>
      <c r="AV359" s="13" t="s">
        <v>156</v>
      </c>
      <c r="AW359" s="13" t="s">
        <v>34</v>
      </c>
      <c r="AX359" s="13" t="s">
        <v>86</v>
      </c>
      <c r="AY359" s="243" t="s">
        <v>149</v>
      </c>
    </row>
    <row r="360" s="2" customFormat="1" ht="14.4" customHeight="1">
      <c r="A360" s="39"/>
      <c r="B360" s="40"/>
      <c r="C360" s="218" t="s">
        <v>506</v>
      </c>
      <c r="D360" s="218" t="s">
        <v>151</v>
      </c>
      <c r="E360" s="219" t="s">
        <v>507</v>
      </c>
      <c r="F360" s="220" t="s">
        <v>508</v>
      </c>
      <c r="G360" s="221" t="s">
        <v>154</v>
      </c>
      <c r="H360" s="222">
        <v>1</v>
      </c>
      <c r="I360" s="223"/>
      <c r="J360" s="224">
        <f>ROUND(I360*H360,2)</f>
        <v>0</v>
      </c>
      <c r="K360" s="225"/>
      <c r="L360" s="45"/>
      <c r="M360" s="226" t="s">
        <v>1</v>
      </c>
      <c r="N360" s="227" t="s">
        <v>44</v>
      </c>
      <c r="O360" s="92"/>
      <c r="P360" s="228">
        <f>O360*H360</f>
        <v>0</v>
      </c>
      <c r="Q360" s="228">
        <v>0.015599999999999999</v>
      </c>
      <c r="R360" s="228">
        <f>Q360*H360</f>
        <v>0.015599999999999999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236</v>
      </c>
      <c r="AT360" s="230" t="s">
        <v>151</v>
      </c>
      <c r="AU360" s="230" t="s">
        <v>156</v>
      </c>
      <c r="AY360" s="18" t="s">
        <v>149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156</v>
      </c>
      <c r="BK360" s="231">
        <f>ROUND(I360*H360,2)</f>
        <v>0</v>
      </c>
      <c r="BL360" s="18" t="s">
        <v>236</v>
      </c>
      <c r="BM360" s="230" t="s">
        <v>509</v>
      </c>
    </row>
    <row r="361" s="13" customFormat="1">
      <c r="A361" s="13"/>
      <c r="B361" s="232"/>
      <c r="C361" s="233"/>
      <c r="D361" s="234" t="s">
        <v>158</v>
      </c>
      <c r="E361" s="235" t="s">
        <v>1</v>
      </c>
      <c r="F361" s="236" t="s">
        <v>159</v>
      </c>
      <c r="G361" s="233"/>
      <c r="H361" s="237">
        <v>1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158</v>
      </c>
      <c r="AU361" s="243" t="s">
        <v>156</v>
      </c>
      <c r="AV361" s="13" t="s">
        <v>156</v>
      </c>
      <c r="AW361" s="13" t="s">
        <v>34</v>
      </c>
      <c r="AX361" s="13" t="s">
        <v>86</v>
      </c>
      <c r="AY361" s="243" t="s">
        <v>149</v>
      </c>
    </row>
    <row r="362" s="2" customFormat="1" ht="24.15" customHeight="1">
      <c r="A362" s="39"/>
      <c r="B362" s="40"/>
      <c r="C362" s="218" t="s">
        <v>510</v>
      </c>
      <c r="D362" s="218" t="s">
        <v>151</v>
      </c>
      <c r="E362" s="219" t="s">
        <v>511</v>
      </c>
      <c r="F362" s="220" t="s">
        <v>512</v>
      </c>
      <c r="G362" s="221" t="s">
        <v>300</v>
      </c>
      <c r="H362" s="222">
        <v>0.094</v>
      </c>
      <c r="I362" s="223"/>
      <c r="J362" s="224">
        <f>ROUND(I362*H362,2)</f>
        <v>0</v>
      </c>
      <c r="K362" s="225"/>
      <c r="L362" s="45"/>
      <c r="M362" s="226" t="s">
        <v>1</v>
      </c>
      <c r="N362" s="227" t="s">
        <v>44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236</v>
      </c>
      <c r="AT362" s="230" t="s">
        <v>151</v>
      </c>
      <c r="AU362" s="230" t="s">
        <v>156</v>
      </c>
      <c r="AY362" s="18" t="s">
        <v>149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156</v>
      </c>
      <c r="BK362" s="231">
        <f>ROUND(I362*H362,2)</f>
        <v>0</v>
      </c>
      <c r="BL362" s="18" t="s">
        <v>236</v>
      </c>
      <c r="BM362" s="230" t="s">
        <v>513</v>
      </c>
    </row>
    <row r="363" s="2" customFormat="1" ht="24.15" customHeight="1">
      <c r="A363" s="39"/>
      <c r="B363" s="40"/>
      <c r="C363" s="218" t="s">
        <v>514</v>
      </c>
      <c r="D363" s="218" t="s">
        <v>151</v>
      </c>
      <c r="E363" s="219" t="s">
        <v>515</v>
      </c>
      <c r="F363" s="220" t="s">
        <v>516</v>
      </c>
      <c r="G363" s="221" t="s">
        <v>300</v>
      </c>
      <c r="H363" s="222">
        <v>0.094</v>
      </c>
      <c r="I363" s="223"/>
      <c r="J363" s="224">
        <f>ROUND(I363*H363,2)</f>
        <v>0</v>
      </c>
      <c r="K363" s="225"/>
      <c r="L363" s="45"/>
      <c r="M363" s="226" t="s">
        <v>1</v>
      </c>
      <c r="N363" s="227" t="s">
        <v>44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236</v>
      </c>
      <c r="AT363" s="230" t="s">
        <v>151</v>
      </c>
      <c r="AU363" s="230" t="s">
        <v>156</v>
      </c>
      <c r="AY363" s="18" t="s">
        <v>149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156</v>
      </c>
      <c r="BK363" s="231">
        <f>ROUND(I363*H363,2)</f>
        <v>0</v>
      </c>
      <c r="BL363" s="18" t="s">
        <v>236</v>
      </c>
      <c r="BM363" s="230" t="s">
        <v>517</v>
      </c>
    </row>
    <row r="364" s="12" customFormat="1" ht="22.8" customHeight="1">
      <c r="A364" s="12"/>
      <c r="B364" s="203"/>
      <c r="C364" s="204"/>
      <c r="D364" s="205" t="s">
        <v>77</v>
      </c>
      <c r="E364" s="216" t="s">
        <v>518</v>
      </c>
      <c r="F364" s="216" t="s">
        <v>519</v>
      </c>
      <c r="G364" s="204"/>
      <c r="H364" s="204"/>
      <c r="I364" s="207"/>
      <c r="J364" s="217">
        <f>BK364</f>
        <v>0</v>
      </c>
      <c r="K364" s="204"/>
      <c r="L364" s="208"/>
      <c r="M364" s="209"/>
      <c r="N364" s="210"/>
      <c r="O364" s="210"/>
      <c r="P364" s="211">
        <f>SUM(P365:P368)</f>
        <v>0</v>
      </c>
      <c r="Q364" s="210"/>
      <c r="R364" s="211">
        <f>SUM(R365:R368)</f>
        <v>0</v>
      </c>
      <c r="S364" s="210"/>
      <c r="T364" s="212">
        <f>SUM(T365:T368)</f>
        <v>0.69119999999999993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3" t="s">
        <v>156</v>
      </c>
      <c r="AT364" s="214" t="s">
        <v>77</v>
      </c>
      <c r="AU364" s="214" t="s">
        <v>86</v>
      </c>
      <c r="AY364" s="213" t="s">
        <v>149</v>
      </c>
      <c r="BK364" s="215">
        <f>SUM(BK365:BK368)</f>
        <v>0</v>
      </c>
    </row>
    <row r="365" s="2" customFormat="1" ht="14.4" customHeight="1">
      <c r="A365" s="39"/>
      <c r="B365" s="40"/>
      <c r="C365" s="218" t="s">
        <v>520</v>
      </c>
      <c r="D365" s="218" t="s">
        <v>151</v>
      </c>
      <c r="E365" s="219" t="s">
        <v>521</v>
      </c>
      <c r="F365" s="220" t="s">
        <v>522</v>
      </c>
      <c r="G365" s="221" t="s">
        <v>90</v>
      </c>
      <c r="H365" s="222">
        <v>38.399999999999999</v>
      </c>
      <c r="I365" s="223"/>
      <c r="J365" s="224">
        <f>ROUND(I365*H365,2)</f>
        <v>0</v>
      </c>
      <c r="K365" s="225"/>
      <c r="L365" s="45"/>
      <c r="M365" s="226" t="s">
        <v>1</v>
      </c>
      <c r="N365" s="227" t="s">
        <v>44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0.017999999999999999</v>
      </c>
      <c r="T365" s="229">
        <f>S365*H365</f>
        <v>0.69119999999999993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236</v>
      </c>
      <c r="AT365" s="230" t="s">
        <v>151</v>
      </c>
      <c r="AU365" s="230" t="s">
        <v>156</v>
      </c>
      <c r="AY365" s="18" t="s">
        <v>149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156</v>
      </c>
      <c r="BK365" s="231">
        <f>ROUND(I365*H365,2)</f>
        <v>0</v>
      </c>
      <c r="BL365" s="18" t="s">
        <v>236</v>
      </c>
      <c r="BM365" s="230" t="s">
        <v>523</v>
      </c>
    </row>
    <row r="366" s="13" customFormat="1">
      <c r="A366" s="13"/>
      <c r="B366" s="232"/>
      <c r="C366" s="233"/>
      <c r="D366" s="234" t="s">
        <v>158</v>
      </c>
      <c r="E366" s="235" t="s">
        <v>1</v>
      </c>
      <c r="F366" s="236" t="s">
        <v>339</v>
      </c>
      <c r="G366" s="233"/>
      <c r="H366" s="237">
        <v>22.079999999999998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158</v>
      </c>
      <c r="AU366" s="243" t="s">
        <v>156</v>
      </c>
      <c r="AV366" s="13" t="s">
        <v>156</v>
      </c>
      <c r="AW366" s="13" t="s">
        <v>34</v>
      </c>
      <c r="AX366" s="13" t="s">
        <v>78</v>
      </c>
      <c r="AY366" s="243" t="s">
        <v>149</v>
      </c>
    </row>
    <row r="367" s="13" customFormat="1">
      <c r="A367" s="13"/>
      <c r="B367" s="232"/>
      <c r="C367" s="233"/>
      <c r="D367" s="234" t="s">
        <v>158</v>
      </c>
      <c r="E367" s="235" t="s">
        <v>1</v>
      </c>
      <c r="F367" s="236" t="s">
        <v>340</v>
      </c>
      <c r="G367" s="233"/>
      <c r="H367" s="237">
        <v>16.32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158</v>
      </c>
      <c r="AU367" s="243" t="s">
        <v>156</v>
      </c>
      <c r="AV367" s="13" t="s">
        <v>156</v>
      </c>
      <c r="AW367" s="13" t="s">
        <v>34</v>
      </c>
      <c r="AX367" s="13" t="s">
        <v>78</v>
      </c>
      <c r="AY367" s="243" t="s">
        <v>149</v>
      </c>
    </row>
    <row r="368" s="14" customFormat="1">
      <c r="A368" s="14"/>
      <c r="B368" s="244"/>
      <c r="C368" s="245"/>
      <c r="D368" s="234" t="s">
        <v>158</v>
      </c>
      <c r="E368" s="246" t="s">
        <v>1</v>
      </c>
      <c r="F368" s="247" t="s">
        <v>165</v>
      </c>
      <c r="G368" s="245"/>
      <c r="H368" s="248">
        <v>38.399999999999999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158</v>
      </c>
      <c r="AU368" s="254" t="s">
        <v>156</v>
      </c>
      <c r="AV368" s="14" t="s">
        <v>155</v>
      </c>
      <c r="AW368" s="14" t="s">
        <v>34</v>
      </c>
      <c r="AX368" s="14" t="s">
        <v>86</v>
      </c>
      <c r="AY368" s="254" t="s">
        <v>149</v>
      </c>
    </row>
    <row r="369" s="12" customFormat="1" ht="22.8" customHeight="1">
      <c r="A369" s="12"/>
      <c r="B369" s="203"/>
      <c r="C369" s="204"/>
      <c r="D369" s="205" t="s">
        <v>77</v>
      </c>
      <c r="E369" s="216" t="s">
        <v>524</v>
      </c>
      <c r="F369" s="216" t="s">
        <v>525</v>
      </c>
      <c r="G369" s="204"/>
      <c r="H369" s="204"/>
      <c r="I369" s="207"/>
      <c r="J369" s="217">
        <f>BK369</f>
        <v>0</v>
      </c>
      <c r="K369" s="204"/>
      <c r="L369" s="208"/>
      <c r="M369" s="209"/>
      <c r="N369" s="210"/>
      <c r="O369" s="210"/>
      <c r="P369" s="211">
        <f>SUM(P370:P377)</f>
        <v>0</v>
      </c>
      <c r="Q369" s="210"/>
      <c r="R369" s="211">
        <f>SUM(R370:R377)</f>
        <v>0.039143750000000005</v>
      </c>
      <c r="S369" s="210"/>
      <c r="T369" s="212">
        <f>SUM(T370:T377)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3" t="s">
        <v>156</v>
      </c>
      <c r="AT369" s="214" t="s">
        <v>77</v>
      </c>
      <c r="AU369" s="214" t="s">
        <v>86</v>
      </c>
      <c r="AY369" s="213" t="s">
        <v>149</v>
      </c>
      <c r="BK369" s="215">
        <f>SUM(BK370:BK377)</f>
        <v>0</v>
      </c>
    </row>
    <row r="370" s="2" customFormat="1" ht="24.15" customHeight="1">
      <c r="A370" s="39"/>
      <c r="B370" s="40"/>
      <c r="C370" s="218" t="s">
        <v>526</v>
      </c>
      <c r="D370" s="218" t="s">
        <v>151</v>
      </c>
      <c r="E370" s="219" t="s">
        <v>527</v>
      </c>
      <c r="F370" s="220" t="s">
        <v>528</v>
      </c>
      <c r="G370" s="221" t="s">
        <v>90</v>
      </c>
      <c r="H370" s="222">
        <v>2.875</v>
      </c>
      <c r="I370" s="223"/>
      <c r="J370" s="224">
        <f>ROUND(I370*H370,2)</f>
        <v>0</v>
      </c>
      <c r="K370" s="225"/>
      <c r="L370" s="45"/>
      <c r="M370" s="226" t="s">
        <v>1</v>
      </c>
      <c r="N370" s="227" t="s">
        <v>44</v>
      </c>
      <c r="O370" s="92"/>
      <c r="P370" s="228">
        <f>O370*H370</f>
        <v>0</v>
      </c>
      <c r="Q370" s="228">
        <v>0.01213</v>
      </c>
      <c r="R370" s="228">
        <f>Q370*H370</f>
        <v>0.034873750000000002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236</v>
      </c>
      <c r="AT370" s="230" t="s">
        <v>151</v>
      </c>
      <c r="AU370" s="230" t="s">
        <v>156</v>
      </c>
      <c r="AY370" s="18" t="s">
        <v>149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156</v>
      </c>
      <c r="BK370" s="231">
        <f>ROUND(I370*H370,2)</f>
        <v>0</v>
      </c>
      <c r="BL370" s="18" t="s">
        <v>236</v>
      </c>
      <c r="BM370" s="230" t="s">
        <v>529</v>
      </c>
    </row>
    <row r="371" s="13" customFormat="1">
      <c r="A371" s="13"/>
      <c r="B371" s="232"/>
      <c r="C371" s="233"/>
      <c r="D371" s="234" t="s">
        <v>158</v>
      </c>
      <c r="E371" s="235" t="s">
        <v>1</v>
      </c>
      <c r="F371" s="236" t="s">
        <v>530</v>
      </c>
      <c r="G371" s="233"/>
      <c r="H371" s="237">
        <v>2.875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158</v>
      </c>
      <c r="AU371" s="243" t="s">
        <v>156</v>
      </c>
      <c r="AV371" s="13" t="s">
        <v>156</v>
      </c>
      <c r="AW371" s="13" t="s">
        <v>34</v>
      </c>
      <c r="AX371" s="13" t="s">
        <v>86</v>
      </c>
      <c r="AY371" s="243" t="s">
        <v>149</v>
      </c>
    </row>
    <row r="372" s="2" customFormat="1" ht="14.4" customHeight="1">
      <c r="A372" s="39"/>
      <c r="B372" s="40"/>
      <c r="C372" s="218" t="s">
        <v>531</v>
      </c>
      <c r="D372" s="218" t="s">
        <v>151</v>
      </c>
      <c r="E372" s="219" t="s">
        <v>532</v>
      </c>
      <c r="F372" s="220" t="s">
        <v>533</v>
      </c>
      <c r="G372" s="221" t="s">
        <v>154</v>
      </c>
      <c r="H372" s="222">
        <v>1</v>
      </c>
      <c r="I372" s="223"/>
      <c r="J372" s="224">
        <f>ROUND(I372*H372,2)</f>
        <v>0</v>
      </c>
      <c r="K372" s="225"/>
      <c r="L372" s="45"/>
      <c r="M372" s="226" t="s">
        <v>1</v>
      </c>
      <c r="N372" s="227" t="s">
        <v>44</v>
      </c>
      <c r="O372" s="92"/>
      <c r="P372" s="228">
        <f>O372*H372</f>
        <v>0</v>
      </c>
      <c r="Q372" s="228">
        <v>6.9999999999999994E-05</v>
      </c>
      <c r="R372" s="228">
        <f>Q372*H372</f>
        <v>6.9999999999999994E-05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236</v>
      </c>
      <c r="AT372" s="230" t="s">
        <v>151</v>
      </c>
      <c r="AU372" s="230" t="s">
        <v>156</v>
      </c>
      <c r="AY372" s="18" t="s">
        <v>149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156</v>
      </c>
      <c r="BK372" s="231">
        <f>ROUND(I372*H372,2)</f>
        <v>0</v>
      </c>
      <c r="BL372" s="18" t="s">
        <v>236</v>
      </c>
      <c r="BM372" s="230" t="s">
        <v>534</v>
      </c>
    </row>
    <row r="373" s="13" customFormat="1">
      <c r="A373" s="13"/>
      <c r="B373" s="232"/>
      <c r="C373" s="233"/>
      <c r="D373" s="234" t="s">
        <v>158</v>
      </c>
      <c r="E373" s="235" t="s">
        <v>1</v>
      </c>
      <c r="F373" s="236" t="s">
        <v>376</v>
      </c>
      <c r="G373" s="233"/>
      <c r="H373" s="237">
        <v>1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158</v>
      </c>
      <c r="AU373" s="243" t="s">
        <v>156</v>
      </c>
      <c r="AV373" s="13" t="s">
        <v>156</v>
      </c>
      <c r="AW373" s="13" t="s">
        <v>34</v>
      </c>
      <c r="AX373" s="13" t="s">
        <v>86</v>
      </c>
      <c r="AY373" s="243" t="s">
        <v>149</v>
      </c>
    </row>
    <row r="374" s="2" customFormat="1" ht="14.4" customHeight="1">
      <c r="A374" s="39"/>
      <c r="B374" s="40"/>
      <c r="C374" s="276" t="s">
        <v>535</v>
      </c>
      <c r="D374" s="276" t="s">
        <v>346</v>
      </c>
      <c r="E374" s="277" t="s">
        <v>536</v>
      </c>
      <c r="F374" s="278" t="s">
        <v>537</v>
      </c>
      <c r="G374" s="279" t="s">
        <v>154</v>
      </c>
      <c r="H374" s="280">
        <v>1</v>
      </c>
      <c r="I374" s="281"/>
      <c r="J374" s="282">
        <f>ROUND(I374*H374,2)</f>
        <v>0</v>
      </c>
      <c r="K374" s="283"/>
      <c r="L374" s="284"/>
      <c r="M374" s="285" t="s">
        <v>1</v>
      </c>
      <c r="N374" s="286" t="s">
        <v>44</v>
      </c>
      <c r="O374" s="92"/>
      <c r="P374" s="228">
        <f>O374*H374</f>
        <v>0</v>
      </c>
      <c r="Q374" s="228">
        <v>0.0041999999999999997</v>
      </c>
      <c r="R374" s="228">
        <f>Q374*H374</f>
        <v>0.0041999999999999997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335</v>
      </c>
      <c r="AT374" s="230" t="s">
        <v>346</v>
      </c>
      <c r="AU374" s="230" t="s">
        <v>156</v>
      </c>
      <c r="AY374" s="18" t="s">
        <v>149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156</v>
      </c>
      <c r="BK374" s="231">
        <f>ROUND(I374*H374,2)</f>
        <v>0</v>
      </c>
      <c r="BL374" s="18" t="s">
        <v>236</v>
      </c>
      <c r="BM374" s="230" t="s">
        <v>538</v>
      </c>
    </row>
    <row r="375" s="13" customFormat="1">
      <c r="A375" s="13"/>
      <c r="B375" s="232"/>
      <c r="C375" s="233"/>
      <c r="D375" s="234" t="s">
        <v>158</v>
      </c>
      <c r="E375" s="235" t="s">
        <v>1</v>
      </c>
      <c r="F375" s="236" t="s">
        <v>376</v>
      </c>
      <c r="G375" s="233"/>
      <c r="H375" s="237">
        <v>1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158</v>
      </c>
      <c r="AU375" s="243" t="s">
        <v>156</v>
      </c>
      <c r="AV375" s="13" t="s">
        <v>156</v>
      </c>
      <c r="AW375" s="13" t="s">
        <v>34</v>
      </c>
      <c r="AX375" s="13" t="s">
        <v>86</v>
      </c>
      <c r="AY375" s="243" t="s">
        <v>149</v>
      </c>
    </row>
    <row r="376" s="2" customFormat="1" ht="24.15" customHeight="1">
      <c r="A376" s="39"/>
      <c r="B376" s="40"/>
      <c r="C376" s="218" t="s">
        <v>539</v>
      </c>
      <c r="D376" s="218" t="s">
        <v>151</v>
      </c>
      <c r="E376" s="219" t="s">
        <v>540</v>
      </c>
      <c r="F376" s="220" t="s">
        <v>541</v>
      </c>
      <c r="G376" s="221" t="s">
        <v>300</v>
      </c>
      <c r="H376" s="222">
        <v>0.039</v>
      </c>
      <c r="I376" s="223"/>
      <c r="J376" s="224">
        <f>ROUND(I376*H376,2)</f>
        <v>0</v>
      </c>
      <c r="K376" s="225"/>
      <c r="L376" s="45"/>
      <c r="M376" s="226" t="s">
        <v>1</v>
      </c>
      <c r="N376" s="227" t="s">
        <v>44</v>
      </c>
      <c r="O376" s="92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236</v>
      </c>
      <c r="AT376" s="230" t="s">
        <v>151</v>
      </c>
      <c r="AU376" s="230" t="s">
        <v>156</v>
      </c>
      <c r="AY376" s="18" t="s">
        <v>149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156</v>
      </c>
      <c r="BK376" s="231">
        <f>ROUND(I376*H376,2)</f>
        <v>0</v>
      </c>
      <c r="BL376" s="18" t="s">
        <v>236</v>
      </c>
      <c r="BM376" s="230" t="s">
        <v>542</v>
      </c>
    </row>
    <row r="377" s="2" customFormat="1" ht="24.15" customHeight="1">
      <c r="A377" s="39"/>
      <c r="B377" s="40"/>
      <c r="C377" s="218" t="s">
        <v>543</v>
      </c>
      <c r="D377" s="218" t="s">
        <v>151</v>
      </c>
      <c r="E377" s="219" t="s">
        <v>544</v>
      </c>
      <c r="F377" s="220" t="s">
        <v>545</v>
      </c>
      <c r="G377" s="221" t="s">
        <v>300</v>
      </c>
      <c r="H377" s="222">
        <v>0.039</v>
      </c>
      <c r="I377" s="223"/>
      <c r="J377" s="224">
        <f>ROUND(I377*H377,2)</f>
        <v>0</v>
      </c>
      <c r="K377" s="225"/>
      <c r="L377" s="45"/>
      <c r="M377" s="226" t="s">
        <v>1</v>
      </c>
      <c r="N377" s="227" t="s">
        <v>44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236</v>
      </c>
      <c r="AT377" s="230" t="s">
        <v>151</v>
      </c>
      <c r="AU377" s="230" t="s">
        <v>156</v>
      </c>
      <c r="AY377" s="18" t="s">
        <v>149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156</v>
      </c>
      <c r="BK377" s="231">
        <f>ROUND(I377*H377,2)</f>
        <v>0</v>
      </c>
      <c r="BL377" s="18" t="s">
        <v>236</v>
      </c>
      <c r="BM377" s="230" t="s">
        <v>546</v>
      </c>
    </row>
    <row r="378" s="12" customFormat="1" ht="22.8" customHeight="1">
      <c r="A378" s="12"/>
      <c r="B378" s="203"/>
      <c r="C378" s="204"/>
      <c r="D378" s="205" t="s">
        <v>77</v>
      </c>
      <c r="E378" s="216" t="s">
        <v>547</v>
      </c>
      <c r="F378" s="216" t="s">
        <v>548</v>
      </c>
      <c r="G378" s="204"/>
      <c r="H378" s="204"/>
      <c r="I378" s="207"/>
      <c r="J378" s="217">
        <f>BK378</f>
        <v>0</v>
      </c>
      <c r="K378" s="204"/>
      <c r="L378" s="208"/>
      <c r="M378" s="209"/>
      <c r="N378" s="210"/>
      <c r="O378" s="210"/>
      <c r="P378" s="211">
        <f>SUM(P379:P420)</f>
        <v>0</v>
      </c>
      <c r="Q378" s="210"/>
      <c r="R378" s="211">
        <f>SUM(R379:R420)</f>
        <v>0.2087696</v>
      </c>
      <c r="S378" s="210"/>
      <c r="T378" s="212">
        <f>SUM(T379:T420)</f>
        <v>0.15913125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3" t="s">
        <v>156</v>
      </c>
      <c r="AT378" s="214" t="s">
        <v>77</v>
      </c>
      <c r="AU378" s="214" t="s">
        <v>86</v>
      </c>
      <c r="AY378" s="213" t="s">
        <v>149</v>
      </c>
      <c r="BK378" s="215">
        <f>SUM(BK379:BK420)</f>
        <v>0</v>
      </c>
    </row>
    <row r="379" s="2" customFormat="1" ht="49.05" customHeight="1">
      <c r="A379" s="39"/>
      <c r="B379" s="40"/>
      <c r="C379" s="218" t="s">
        <v>549</v>
      </c>
      <c r="D379" s="218" t="s">
        <v>151</v>
      </c>
      <c r="E379" s="219" t="s">
        <v>550</v>
      </c>
      <c r="F379" s="220" t="s">
        <v>551</v>
      </c>
      <c r="G379" s="221" t="s">
        <v>369</v>
      </c>
      <c r="H379" s="222">
        <v>1</v>
      </c>
      <c r="I379" s="223"/>
      <c r="J379" s="224">
        <f>ROUND(I379*H379,2)</f>
        <v>0</v>
      </c>
      <c r="K379" s="225"/>
      <c r="L379" s="45"/>
      <c r="M379" s="226" t="s">
        <v>1</v>
      </c>
      <c r="N379" s="227" t="s">
        <v>44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236</v>
      </c>
      <c r="AT379" s="230" t="s">
        <v>151</v>
      </c>
      <c r="AU379" s="230" t="s">
        <v>156</v>
      </c>
      <c r="AY379" s="18" t="s">
        <v>149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156</v>
      </c>
      <c r="BK379" s="231">
        <f>ROUND(I379*H379,2)</f>
        <v>0</v>
      </c>
      <c r="BL379" s="18" t="s">
        <v>236</v>
      </c>
      <c r="BM379" s="230" t="s">
        <v>552</v>
      </c>
    </row>
    <row r="380" s="13" customFormat="1">
      <c r="A380" s="13"/>
      <c r="B380" s="232"/>
      <c r="C380" s="233"/>
      <c r="D380" s="234" t="s">
        <v>158</v>
      </c>
      <c r="E380" s="235" t="s">
        <v>1</v>
      </c>
      <c r="F380" s="236" t="s">
        <v>86</v>
      </c>
      <c r="G380" s="233"/>
      <c r="H380" s="237">
        <v>1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158</v>
      </c>
      <c r="AU380" s="243" t="s">
        <v>156</v>
      </c>
      <c r="AV380" s="13" t="s">
        <v>156</v>
      </c>
      <c r="AW380" s="13" t="s">
        <v>34</v>
      </c>
      <c r="AX380" s="13" t="s">
        <v>86</v>
      </c>
      <c r="AY380" s="243" t="s">
        <v>149</v>
      </c>
    </row>
    <row r="381" s="2" customFormat="1" ht="14.4" customHeight="1">
      <c r="A381" s="39"/>
      <c r="B381" s="40"/>
      <c r="C381" s="218" t="s">
        <v>553</v>
      </c>
      <c r="D381" s="218" t="s">
        <v>151</v>
      </c>
      <c r="E381" s="219" t="s">
        <v>554</v>
      </c>
      <c r="F381" s="220" t="s">
        <v>555</v>
      </c>
      <c r="G381" s="221" t="s">
        <v>90</v>
      </c>
      <c r="H381" s="222">
        <v>2.875</v>
      </c>
      <c r="I381" s="223"/>
      <c r="J381" s="224">
        <f>ROUND(I381*H381,2)</f>
        <v>0</v>
      </c>
      <c r="K381" s="225"/>
      <c r="L381" s="45"/>
      <c r="M381" s="226" t="s">
        <v>1</v>
      </c>
      <c r="N381" s="227" t="s">
        <v>44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0.01695</v>
      </c>
      <c r="T381" s="229">
        <f>S381*H381</f>
        <v>0.048731249999999997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236</v>
      </c>
      <c r="AT381" s="230" t="s">
        <v>151</v>
      </c>
      <c r="AU381" s="230" t="s">
        <v>156</v>
      </c>
      <c r="AY381" s="18" t="s">
        <v>149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156</v>
      </c>
      <c r="BK381" s="231">
        <f>ROUND(I381*H381,2)</f>
        <v>0</v>
      </c>
      <c r="BL381" s="18" t="s">
        <v>236</v>
      </c>
      <c r="BM381" s="230" t="s">
        <v>556</v>
      </c>
    </row>
    <row r="382" s="13" customFormat="1">
      <c r="A382" s="13"/>
      <c r="B382" s="232"/>
      <c r="C382" s="233"/>
      <c r="D382" s="234" t="s">
        <v>158</v>
      </c>
      <c r="E382" s="235" t="s">
        <v>1</v>
      </c>
      <c r="F382" s="236" t="s">
        <v>530</v>
      </c>
      <c r="G382" s="233"/>
      <c r="H382" s="237">
        <v>2.875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158</v>
      </c>
      <c r="AU382" s="243" t="s">
        <v>156</v>
      </c>
      <c r="AV382" s="13" t="s">
        <v>156</v>
      </c>
      <c r="AW382" s="13" t="s">
        <v>34</v>
      </c>
      <c r="AX382" s="13" t="s">
        <v>86</v>
      </c>
      <c r="AY382" s="243" t="s">
        <v>149</v>
      </c>
    </row>
    <row r="383" s="2" customFormat="1" ht="24.15" customHeight="1">
      <c r="A383" s="39"/>
      <c r="B383" s="40"/>
      <c r="C383" s="218" t="s">
        <v>557</v>
      </c>
      <c r="D383" s="218" t="s">
        <v>151</v>
      </c>
      <c r="E383" s="219" t="s">
        <v>558</v>
      </c>
      <c r="F383" s="220" t="s">
        <v>559</v>
      </c>
      <c r="G383" s="221" t="s">
        <v>154</v>
      </c>
      <c r="H383" s="222">
        <v>1</v>
      </c>
      <c r="I383" s="223"/>
      <c r="J383" s="224">
        <f>ROUND(I383*H383,2)</f>
        <v>0</v>
      </c>
      <c r="K383" s="225"/>
      <c r="L383" s="45"/>
      <c r="M383" s="226" t="s">
        <v>1</v>
      </c>
      <c r="N383" s="227" t="s">
        <v>44</v>
      </c>
      <c r="O383" s="92"/>
      <c r="P383" s="228">
        <f>O383*H383</f>
        <v>0</v>
      </c>
      <c r="Q383" s="228">
        <v>0.00027</v>
      </c>
      <c r="R383" s="228">
        <f>Q383*H383</f>
        <v>0.00027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155</v>
      </c>
      <c r="AT383" s="230" t="s">
        <v>151</v>
      </c>
      <c r="AU383" s="230" t="s">
        <v>156</v>
      </c>
      <c r="AY383" s="18" t="s">
        <v>149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156</v>
      </c>
      <c r="BK383" s="231">
        <f>ROUND(I383*H383,2)</f>
        <v>0</v>
      </c>
      <c r="BL383" s="18" t="s">
        <v>155</v>
      </c>
      <c r="BM383" s="230" t="s">
        <v>560</v>
      </c>
    </row>
    <row r="384" s="13" customFormat="1">
      <c r="A384" s="13"/>
      <c r="B384" s="232"/>
      <c r="C384" s="233"/>
      <c r="D384" s="234" t="s">
        <v>158</v>
      </c>
      <c r="E384" s="235" t="s">
        <v>1</v>
      </c>
      <c r="F384" s="236" t="s">
        <v>159</v>
      </c>
      <c r="G384" s="233"/>
      <c r="H384" s="237">
        <v>1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158</v>
      </c>
      <c r="AU384" s="243" t="s">
        <v>156</v>
      </c>
      <c r="AV384" s="13" t="s">
        <v>156</v>
      </c>
      <c r="AW384" s="13" t="s">
        <v>34</v>
      </c>
      <c r="AX384" s="13" t="s">
        <v>86</v>
      </c>
      <c r="AY384" s="243" t="s">
        <v>149</v>
      </c>
    </row>
    <row r="385" s="2" customFormat="1" ht="24.15" customHeight="1">
      <c r="A385" s="39"/>
      <c r="B385" s="40"/>
      <c r="C385" s="276" t="s">
        <v>561</v>
      </c>
      <c r="D385" s="276" t="s">
        <v>346</v>
      </c>
      <c r="E385" s="277" t="s">
        <v>562</v>
      </c>
      <c r="F385" s="278" t="s">
        <v>563</v>
      </c>
      <c r="G385" s="279" t="s">
        <v>90</v>
      </c>
      <c r="H385" s="280">
        <v>0.17999999999999999</v>
      </c>
      <c r="I385" s="281"/>
      <c r="J385" s="282">
        <f>ROUND(I385*H385,2)</f>
        <v>0</v>
      </c>
      <c r="K385" s="283"/>
      <c r="L385" s="284"/>
      <c r="M385" s="285" t="s">
        <v>1</v>
      </c>
      <c r="N385" s="286" t="s">
        <v>44</v>
      </c>
      <c r="O385" s="92"/>
      <c r="P385" s="228">
        <f>O385*H385</f>
        <v>0</v>
      </c>
      <c r="Q385" s="228">
        <v>0.034720000000000001</v>
      </c>
      <c r="R385" s="228">
        <f>Q385*H385</f>
        <v>0.0062496000000000001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190</v>
      </c>
      <c r="AT385" s="230" t="s">
        <v>346</v>
      </c>
      <c r="AU385" s="230" t="s">
        <v>156</v>
      </c>
      <c r="AY385" s="18" t="s">
        <v>149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156</v>
      </c>
      <c r="BK385" s="231">
        <f>ROUND(I385*H385,2)</f>
        <v>0</v>
      </c>
      <c r="BL385" s="18" t="s">
        <v>155</v>
      </c>
      <c r="BM385" s="230" t="s">
        <v>564</v>
      </c>
    </row>
    <row r="386" s="13" customFormat="1">
      <c r="A386" s="13"/>
      <c r="B386" s="232"/>
      <c r="C386" s="233"/>
      <c r="D386" s="234" t="s">
        <v>158</v>
      </c>
      <c r="E386" s="235" t="s">
        <v>1</v>
      </c>
      <c r="F386" s="236" t="s">
        <v>565</v>
      </c>
      <c r="G386" s="233"/>
      <c r="H386" s="237">
        <v>0.17999999999999999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158</v>
      </c>
      <c r="AU386" s="243" t="s">
        <v>156</v>
      </c>
      <c r="AV386" s="13" t="s">
        <v>156</v>
      </c>
      <c r="AW386" s="13" t="s">
        <v>34</v>
      </c>
      <c r="AX386" s="13" t="s">
        <v>86</v>
      </c>
      <c r="AY386" s="243" t="s">
        <v>149</v>
      </c>
    </row>
    <row r="387" s="2" customFormat="1" ht="24.15" customHeight="1">
      <c r="A387" s="39"/>
      <c r="B387" s="40"/>
      <c r="C387" s="218" t="s">
        <v>566</v>
      </c>
      <c r="D387" s="218" t="s">
        <v>151</v>
      </c>
      <c r="E387" s="219" t="s">
        <v>567</v>
      </c>
      <c r="F387" s="220" t="s">
        <v>568</v>
      </c>
      <c r="G387" s="221" t="s">
        <v>154</v>
      </c>
      <c r="H387" s="222">
        <v>6</v>
      </c>
      <c r="I387" s="223"/>
      <c r="J387" s="224">
        <f>ROUND(I387*H387,2)</f>
        <v>0</v>
      </c>
      <c r="K387" s="225"/>
      <c r="L387" s="45"/>
      <c r="M387" s="226" t="s">
        <v>1</v>
      </c>
      <c r="N387" s="227" t="s">
        <v>44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236</v>
      </c>
      <c r="AT387" s="230" t="s">
        <v>151</v>
      </c>
      <c r="AU387" s="230" t="s">
        <v>156</v>
      </c>
      <c r="AY387" s="18" t="s">
        <v>149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156</v>
      </c>
      <c r="BK387" s="231">
        <f>ROUND(I387*H387,2)</f>
        <v>0</v>
      </c>
      <c r="BL387" s="18" t="s">
        <v>236</v>
      </c>
      <c r="BM387" s="230" t="s">
        <v>569</v>
      </c>
    </row>
    <row r="388" s="13" customFormat="1">
      <c r="A388" s="13"/>
      <c r="B388" s="232"/>
      <c r="C388" s="233"/>
      <c r="D388" s="234" t="s">
        <v>158</v>
      </c>
      <c r="E388" s="235" t="s">
        <v>1</v>
      </c>
      <c r="F388" s="236" t="s">
        <v>570</v>
      </c>
      <c r="G388" s="233"/>
      <c r="H388" s="237">
        <v>3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158</v>
      </c>
      <c r="AU388" s="243" t="s">
        <v>156</v>
      </c>
      <c r="AV388" s="13" t="s">
        <v>156</v>
      </c>
      <c r="AW388" s="13" t="s">
        <v>34</v>
      </c>
      <c r="AX388" s="13" t="s">
        <v>78</v>
      </c>
      <c r="AY388" s="243" t="s">
        <v>149</v>
      </c>
    </row>
    <row r="389" s="13" customFormat="1">
      <c r="A389" s="13"/>
      <c r="B389" s="232"/>
      <c r="C389" s="233"/>
      <c r="D389" s="234" t="s">
        <v>158</v>
      </c>
      <c r="E389" s="235" t="s">
        <v>1</v>
      </c>
      <c r="F389" s="236" t="s">
        <v>571</v>
      </c>
      <c r="G389" s="233"/>
      <c r="H389" s="237">
        <v>3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158</v>
      </c>
      <c r="AU389" s="243" t="s">
        <v>156</v>
      </c>
      <c r="AV389" s="13" t="s">
        <v>156</v>
      </c>
      <c r="AW389" s="13" t="s">
        <v>34</v>
      </c>
      <c r="AX389" s="13" t="s">
        <v>78</v>
      </c>
      <c r="AY389" s="243" t="s">
        <v>149</v>
      </c>
    </row>
    <row r="390" s="14" customFormat="1">
      <c r="A390" s="14"/>
      <c r="B390" s="244"/>
      <c r="C390" s="245"/>
      <c r="D390" s="234" t="s">
        <v>158</v>
      </c>
      <c r="E390" s="246" t="s">
        <v>1</v>
      </c>
      <c r="F390" s="247" t="s">
        <v>165</v>
      </c>
      <c r="G390" s="245"/>
      <c r="H390" s="248">
        <v>6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158</v>
      </c>
      <c r="AU390" s="254" t="s">
        <v>156</v>
      </c>
      <c r="AV390" s="14" t="s">
        <v>155</v>
      </c>
      <c r="AW390" s="14" t="s">
        <v>34</v>
      </c>
      <c r="AX390" s="14" t="s">
        <v>86</v>
      </c>
      <c r="AY390" s="254" t="s">
        <v>149</v>
      </c>
    </row>
    <row r="391" s="2" customFormat="1" ht="24.15" customHeight="1">
      <c r="A391" s="39"/>
      <c r="B391" s="40"/>
      <c r="C391" s="276" t="s">
        <v>572</v>
      </c>
      <c r="D391" s="276" t="s">
        <v>346</v>
      </c>
      <c r="E391" s="277" t="s">
        <v>573</v>
      </c>
      <c r="F391" s="278" t="s">
        <v>574</v>
      </c>
      <c r="G391" s="279" t="s">
        <v>154</v>
      </c>
      <c r="H391" s="280">
        <v>2</v>
      </c>
      <c r="I391" s="281"/>
      <c r="J391" s="282">
        <f>ROUND(I391*H391,2)</f>
        <v>0</v>
      </c>
      <c r="K391" s="283"/>
      <c r="L391" s="284"/>
      <c r="M391" s="285" t="s">
        <v>1</v>
      </c>
      <c r="N391" s="286" t="s">
        <v>44</v>
      </c>
      <c r="O391" s="92"/>
      <c r="P391" s="228">
        <f>O391*H391</f>
        <v>0</v>
      </c>
      <c r="Q391" s="228">
        <v>0.02</v>
      </c>
      <c r="R391" s="228">
        <f>Q391*H391</f>
        <v>0.040000000000000001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335</v>
      </c>
      <c r="AT391" s="230" t="s">
        <v>346</v>
      </c>
      <c r="AU391" s="230" t="s">
        <v>156</v>
      </c>
      <c r="AY391" s="18" t="s">
        <v>149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156</v>
      </c>
      <c r="BK391" s="231">
        <f>ROUND(I391*H391,2)</f>
        <v>0</v>
      </c>
      <c r="BL391" s="18" t="s">
        <v>236</v>
      </c>
      <c r="BM391" s="230" t="s">
        <v>575</v>
      </c>
    </row>
    <row r="392" s="13" customFormat="1">
      <c r="A392" s="13"/>
      <c r="B392" s="232"/>
      <c r="C392" s="233"/>
      <c r="D392" s="234" t="s">
        <v>158</v>
      </c>
      <c r="E392" s="235" t="s">
        <v>1</v>
      </c>
      <c r="F392" s="236" t="s">
        <v>576</v>
      </c>
      <c r="G392" s="233"/>
      <c r="H392" s="237">
        <v>2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158</v>
      </c>
      <c r="AU392" s="243" t="s">
        <v>156</v>
      </c>
      <c r="AV392" s="13" t="s">
        <v>156</v>
      </c>
      <c r="AW392" s="13" t="s">
        <v>34</v>
      </c>
      <c r="AX392" s="13" t="s">
        <v>86</v>
      </c>
      <c r="AY392" s="243" t="s">
        <v>149</v>
      </c>
    </row>
    <row r="393" s="2" customFormat="1" ht="24.15" customHeight="1">
      <c r="A393" s="39"/>
      <c r="B393" s="40"/>
      <c r="C393" s="276" t="s">
        <v>577</v>
      </c>
      <c r="D393" s="276" t="s">
        <v>346</v>
      </c>
      <c r="E393" s="277" t="s">
        <v>578</v>
      </c>
      <c r="F393" s="278" t="s">
        <v>579</v>
      </c>
      <c r="G393" s="279" t="s">
        <v>154</v>
      </c>
      <c r="H393" s="280">
        <v>3</v>
      </c>
      <c r="I393" s="281"/>
      <c r="J393" s="282">
        <f>ROUND(I393*H393,2)</f>
        <v>0</v>
      </c>
      <c r="K393" s="283"/>
      <c r="L393" s="284"/>
      <c r="M393" s="285" t="s">
        <v>1</v>
      </c>
      <c r="N393" s="286" t="s">
        <v>44</v>
      </c>
      <c r="O393" s="92"/>
      <c r="P393" s="228">
        <f>O393*H393</f>
        <v>0</v>
      </c>
      <c r="Q393" s="228">
        <v>0.012999999999999999</v>
      </c>
      <c r="R393" s="228">
        <f>Q393*H393</f>
        <v>0.039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335</v>
      </c>
      <c r="AT393" s="230" t="s">
        <v>346</v>
      </c>
      <c r="AU393" s="230" t="s">
        <v>156</v>
      </c>
      <c r="AY393" s="18" t="s">
        <v>149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156</v>
      </c>
      <c r="BK393" s="231">
        <f>ROUND(I393*H393,2)</f>
        <v>0</v>
      </c>
      <c r="BL393" s="18" t="s">
        <v>236</v>
      </c>
      <c r="BM393" s="230" t="s">
        <v>580</v>
      </c>
    </row>
    <row r="394" s="13" customFormat="1">
      <c r="A394" s="13"/>
      <c r="B394" s="232"/>
      <c r="C394" s="233"/>
      <c r="D394" s="234" t="s">
        <v>158</v>
      </c>
      <c r="E394" s="235" t="s">
        <v>1</v>
      </c>
      <c r="F394" s="236" t="s">
        <v>570</v>
      </c>
      <c r="G394" s="233"/>
      <c r="H394" s="237">
        <v>3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158</v>
      </c>
      <c r="AU394" s="243" t="s">
        <v>156</v>
      </c>
      <c r="AV394" s="13" t="s">
        <v>156</v>
      </c>
      <c r="AW394" s="13" t="s">
        <v>34</v>
      </c>
      <c r="AX394" s="13" t="s">
        <v>86</v>
      </c>
      <c r="AY394" s="243" t="s">
        <v>149</v>
      </c>
    </row>
    <row r="395" s="2" customFormat="1" ht="24.15" customHeight="1">
      <c r="A395" s="39"/>
      <c r="B395" s="40"/>
      <c r="C395" s="276" t="s">
        <v>581</v>
      </c>
      <c r="D395" s="276" t="s">
        <v>346</v>
      </c>
      <c r="E395" s="277" t="s">
        <v>582</v>
      </c>
      <c r="F395" s="278" t="s">
        <v>583</v>
      </c>
      <c r="G395" s="279" t="s">
        <v>154</v>
      </c>
      <c r="H395" s="280">
        <v>1</v>
      </c>
      <c r="I395" s="281"/>
      <c r="J395" s="282">
        <f>ROUND(I395*H395,2)</f>
        <v>0</v>
      </c>
      <c r="K395" s="283"/>
      <c r="L395" s="284"/>
      <c r="M395" s="285" t="s">
        <v>1</v>
      </c>
      <c r="N395" s="286" t="s">
        <v>44</v>
      </c>
      <c r="O395" s="92"/>
      <c r="P395" s="228">
        <f>O395*H395</f>
        <v>0</v>
      </c>
      <c r="Q395" s="228">
        <v>0.016</v>
      </c>
      <c r="R395" s="228">
        <f>Q395*H395</f>
        <v>0.016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335</v>
      </c>
      <c r="AT395" s="230" t="s">
        <v>346</v>
      </c>
      <c r="AU395" s="230" t="s">
        <v>156</v>
      </c>
      <c r="AY395" s="18" t="s">
        <v>149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156</v>
      </c>
      <c r="BK395" s="231">
        <f>ROUND(I395*H395,2)</f>
        <v>0</v>
      </c>
      <c r="BL395" s="18" t="s">
        <v>236</v>
      </c>
      <c r="BM395" s="230" t="s">
        <v>584</v>
      </c>
    </row>
    <row r="396" s="13" customFormat="1">
      <c r="A396" s="13"/>
      <c r="B396" s="232"/>
      <c r="C396" s="233"/>
      <c r="D396" s="234" t="s">
        <v>158</v>
      </c>
      <c r="E396" s="235" t="s">
        <v>1</v>
      </c>
      <c r="F396" s="236" t="s">
        <v>86</v>
      </c>
      <c r="G396" s="233"/>
      <c r="H396" s="237">
        <v>1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158</v>
      </c>
      <c r="AU396" s="243" t="s">
        <v>156</v>
      </c>
      <c r="AV396" s="13" t="s">
        <v>156</v>
      </c>
      <c r="AW396" s="13" t="s">
        <v>34</v>
      </c>
      <c r="AX396" s="13" t="s">
        <v>86</v>
      </c>
      <c r="AY396" s="243" t="s">
        <v>149</v>
      </c>
    </row>
    <row r="397" s="2" customFormat="1" ht="14.4" customHeight="1">
      <c r="A397" s="39"/>
      <c r="B397" s="40"/>
      <c r="C397" s="218" t="s">
        <v>585</v>
      </c>
      <c r="D397" s="218" t="s">
        <v>151</v>
      </c>
      <c r="E397" s="219" t="s">
        <v>586</v>
      </c>
      <c r="F397" s="220" t="s">
        <v>587</v>
      </c>
      <c r="G397" s="221" t="s">
        <v>154</v>
      </c>
      <c r="H397" s="222">
        <v>6</v>
      </c>
      <c r="I397" s="223"/>
      <c r="J397" s="224">
        <f>ROUND(I397*H397,2)</f>
        <v>0</v>
      </c>
      <c r="K397" s="225"/>
      <c r="L397" s="45"/>
      <c r="M397" s="226" t="s">
        <v>1</v>
      </c>
      <c r="N397" s="227" t="s">
        <v>44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236</v>
      </c>
      <c r="AT397" s="230" t="s">
        <v>151</v>
      </c>
      <c r="AU397" s="230" t="s">
        <v>156</v>
      </c>
      <c r="AY397" s="18" t="s">
        <v>149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156</v>
      </c>
      <c r="BK397" s="231">
        <f>ROUND(I397*H397,2)</f>
        <v>0</v>
      </c>
      <c r="BL397" s="18" t="s">
        <v>236</v>
      </c>
      <c r="BM397" s="230" t="s">
        <v>588</v>
      </c>
    </row>
    <row r="398" s="13" customFormat="1">
      <c r="A398" s="13"/>
      <c r="B398" s="232"/>
      <c r="C398" s="233"/>
      <c r="D398" s="234" t="s">
        <v>158</v>
      </c>
      <c r="E398" s="235" t="s">
        <v>1</v>
      </c>
      <c r="F398" s="236" t="s">
        <v>570</v>
      </c>
      <c r="G398" s="233"/>
      <c r="H398" s="237">
        <v>3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158</v>
      </c>
      <c r="AU398" s="243" t="s">
        <v>156</v>
      </c>
      <c r="AV398" s="13" t="s">
        <v>156</v>
      </c>
      <c r="AW398" s="13" t="s">
        <v>34</v>
      </c>
      <c r="AX398" s="13" t="s">
        <v>78</v>
      </c>
      <c r="AY398" s="243" t="s">
        <v>149</v>
      </c>
    </row>
    <row r="399" s="13" customFormat="1">
      <c r="A399" s="13"/>
      <c r="B399" s="232"/>
      <c r="C399" s="233"/>
      <c r="D399" s="234" t="s">
        <v>158</v>
      </c>
      <c r="E399" s="235" t="s">
        <v>1</v>
      </c>
      <c r="F399" s="236" t="s">
        <v>571</v>
      </c>
      <c r="G399" s="233"/>
      <c r="H399" s="237">
        <v>3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158</v>
      </c>
      <c r="AU399" s="243" t="s">
        <v>156</v>
      </c>
      <c r="AV399" s="13" t="s">
        <v>156</v>
      </c>
      <c r="AW399" s="13" t="s">
        <v>34</v>
      </c>
      <c r="AX399" s="13" t="s">
        <v>78</v>
      </c>
      <c r="AY399" s="243" t="s">
        <v>149</v>
      </c>
    </row>
    <row r="400" s="14" customFormat="1">
      <c r="A400" s="14"/>
      <c r="B400" s="244"/>
      <c r="C400" s="245"/>
      <c r="D400" s="234" t="s">
        <v>158</v>
      </c>
      <c r="E400" s="246" t="s">
        <v>1</v>
      </c>
      <c r="F400" s="247" t="s">
        <v>165</v>
      </c>
      <c r="G400" s="245"/>
      <c r="H400" s="248">
        <v>6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158</v>
      </c>
      <c r="AU400" s="254" t="s">
        <v>156</v>
      </c>
      <c r="AV400" s="14" t="s">
        <v>155</v>
      </c>
      <c r="AW400" s="14" t="s">
        <v>34</v>
      </c>
      <c r="AX400" s="14" t="s">
        <v>86</v>
      </c>
      <c r="AY400" s="254" t="s">
        <v>149</v>
      </c>
    </row>
    <row r="401" s="2" customFormat="1" ht="24.15" customHeight="1">
      <c r="A401" s="39"/>
      <c r="B401" s="40"/>
      <c r="C401" s="276" t="s">
        <v>589</v>
      </c>
      <c r="D401" s="276" t="s">
        <v>346</v>
      </c>
      <c r="E401" s="277" t="s">
        <v>590</v>
      </c>
      <c r="F401" s="278" t="s">
        <v>591</v>
      </c>
      <c r="G401" s="279" t="s">
        <v>154</v>
      </c>
      <c r="H401" s="280">
        <v>6</v>
      </c>
      <c r="I401" s="281"/>
      <c r="J401" s="282">
        <f>ROUND(I401*H401,2)</f>
        <v>0</v>
      </c>
      <c r="K401" s="283"/>
      <c r="L401" s="284"/>
      <c r="M401" s="285" t="s">
        <v>1</v>
      </c>
      <c r="N401" s="286" t="s">
        <v>44</v>
      </c>
      <c r="O401" s="92"/>
      <c r="P401" s="228">
        <f>O401*H401</f>
        <v>0</v>
      </c>
      <c r="Q401" s="228">
        <v>0.0011999999999999999</v>
      </c>
      <c r="R401" s="228">
        <f>Q401*H401</f>
        <v>0.0071999999999999998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335</v>
      </c>
      <c r="AT401" s="230" t="s">
        <v>346</v>
      </c>
      <c r="AU401" s="230" t="s">
        <v>156</v>
      </c>
      <c r="AY401" s="18" t="s">
        <v>149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156</v>
      </c>
      <c r="BK401" s="231">
        <f>ROUND(I401*H401,2)</f>
        <v>0</v>
      </c>
      <c r="BL401" s="18" t="s">
        <v>236</v>
      </c>
      <c r="BM401" s="230" t="s">
        <v>592</v>
      </c>
    </row>
    <row r="402" s="13" customFormat="1">
      <c r="A402" s="13"/>
      <c r="B402" s="232"/>
      <c r="C402" s="233"/>
      <c r="D402" s="234" t="s">
        <v>158</v>
      </c>
      <c r="E402" s="235" t="s">
        <v>1</v>
      </c>
      <c r="F402" s="236" t="s">
        <v>570</v>
      </c>
      <c r="G402" s="233"/>
      <c r="H402" s="237">
        <v>3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158</v>
      </c>
      <c r="AU402" s="243" t="s">
        <v>156</v>
      </c>
      <c r="AV402" s="13" t="s">
        <v>156</v>
      </c>
      <c r="AW402" s="13" t="s">
        <v>34</v>
      </c>
      <c r="AX402" s="13" t="s">
        <v>78</v>
      </c>
      <c r="AY402" s="243" t="s">
        <v>149</v>
      </c>
    </row>
    <row r="403" s="13" customFormat="1">
      <c r="A403" s="13"/>
      <c r="B403" s="232"/>
      <c r="C403" s="233"/>
      <c r="D403" s="234" t="s">
        <v>158</v>
      </c>
      <c r="E403" s="235" t="s">
        <v>1</v>
      </c>
      <c r="F403" s="236" t="s">
        <v>571</v>
      </c>
      <c r="G403" s="233"/>
      <c r="H403" s="237">
        <v>3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158</v>
      </c>
      <c r="AU403" s="243" t="s">
        <v>156</v>
      </c>
      <c r="AV403" s="13" t="s">
        <v>156</v>
      </c>
      <c r="AW403" s="13" t="s">
        <v>34</v>
      </c>
      <c r="AX403" s="13" t="s">
        <v>78</v>
      </c>
      <c r="AY403" s="243" t="s">
        <v>149</v>
      </c>
    </row>
    <row r="404" s="14" customFormat="1">
      <c r="A404" s="14"/>
      <c r="B404" s="244"/>
      <c r="C404" s="245"/>
      <c r="D404" s="234" t="s">
        <v>158</v>
      </c>
      <c r="E404" s="246" t="s">
        <v>1</v>
      </c>
      <c r="F404" s="247" t="s">
        <v>165</v>
      </c>
      <c r="G404" s="245"/>
      <c r="H404" s="248">
        <v>6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158</v>
      </c>
      <c r="AU404" s="254" t="s">
        <v>156</v>
      </c>
      <c r="AV404" s="14" t="s">
        <v>155</v>
      </c>
      <c r="AW404" s="14" t="s">
        <v>34</v>
      </c>
      <c r="AX404" s="14" t="s">
        <v>86</v>
      </c>
      <c r="AY404" s="254" t="s">
        <v>149</v>
      </c>
    </row>
    <row r="405" s="2" customFormat="1" ht="24.15" customHeight="1">
      <c r="A405" s="39"/>
      <c r="B405" s="40"/>
      <c r="C405" s="218" t="s">
        <v>593</v>
      </c>
      <c r="D405" s="218" t="s">
        <v>151</v>
      </c>
      <c r="E405" s="219" t="s">
        <v>594</v>
      </c>
      <c r="F405" s="220" t="s">
        <v>595</v>
      </c>
      <c r="G405" s="221" t="s">
        <v>154</v>
      </c>
      <c r="H405" s="222">
        <v>6</v>
      </c>
      <c r="I405" s="223"/>
      <c r="J405" s="224">
        <f>ROUND(I405*H405,2)</f>
        <v>0</v>
      </c>
      <c r="K405" s="225"/>
      <c r="L405" s="45"/>
      <c r="M405" s="226" t="s">
        <v>1</v>
      </c>
      <c r="N405" s="227" t="s">
        <v>44</v>
      </c>
      <c r="O405" s="92"/>
      <c r="P405" s="228">
        <f>O405*H405</f>
        <v>0</v>
      </c>
      <c r="Q405" s="228">
        <v>0.00046999999999999999</v>
      </c>
      <c r="R405" s="228">
        <f>Q405*H405</f>
        <v>0.00282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236</v>
      </c>
      <c r="AT405" s="230" t="s">
        <v>151</v>
      </c>
      <c r="AU405" s="230" t="s">
        <v>156</v>
      </c>
      <c r="AY405" s="18" t="s">
        <v>149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156</v>
      </c>
      <c r="BK405" s="231">
        <f>ROUND(I405*H405,2)</f>
        <v>0</v>
      </c>
      <c r="BL405" s="18" t="s">
        <v>236</v>
      </c>
      <c r="BM405" s="230" t="s">
        <v>596</v>
      </c>
    </row>
    <row r="406" s="13" customFormat="1">
      <c r="A406" s="13"/>
      <c r="B406" s="232"/>
      <c r="C406" s="233"/>
      <c r="D406" s="234" t="s">
        <v>158</v>
      </c>
      <c r="E406" s="235" t="s">
        <v>1</v>
      </c>
      <c r="F406" s="236" t="s">
        <v>570</v>
      </c>
      <c r="G406" s="233"/>
      <c r="H406" s="237">
        <v>3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158</v>
      </c>
      <c r="AU406" s="243" t="s">
        <v>156</v>
      </c>
      <c r="AV406" s="13" t="s">
        <v>156</v>
      </c>
      <c r="AW406" s="13" t="s">
        <v>34</v>
      </c>
      <c r="AX406" s="13" t="s">
        <v>78</v>
      </c>
      <c r="AY406" s="243" t="s">
        <v>149</v>
      </c>
    </row>
    <row r="407" s="13" customFormat="1">
      <c r="A407" s="13"/>
      <c r="B407" s="232"/>
      <c r="C407" s="233"/>
      <c r="D407" s="234" t="s">
        <v>158</v>
      </c>
      <c r="E407" s="235" t="s">
        <v>1</v>
      </c>
      <c r="F407" s="236" t="s">
        <v>571</v>
      </c>
      <c r="G407" s="233"/>
      <c r="H407" s="237">
        <v>3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158</v>
      </c>
      <c r="AU407" s="243" t="s">
        <v>156</v>
      </c>
      <c r="AV407" s="13" t="s">
        <v>156</v>
      </c>
      <c r="AW407" s="13" t="s">
        <v>34</v>
      </c>
      <c r="AX407" s="13" t="s">
        <v>78</v>
      </c>
      <c r="AY407" s="243" t="s">
        <v>149</v>
      </c>
    </row>
    <row r="408" s="14" customFormat="1">
      <c r="A408" s="14"/>
      <c r="B408" s="244"/>
      <c r="C408" s="245"/>
      <c r="D408" s="234" t="s">
        <v>158</v>
      </c>
      <c r="E408" s="246" t="s">
        <v>1</v>
      </c>
      <c r="F408" s="247" t="s">
        <v>165</v>
      </c>
      <c r="G408" s="245"/>
      <c r="H408" s="248">
        <v>6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158</v>
      </c>
      <c r="AU408" s="254" t="s">
        <v>156</v>
      </c>
      <c r="AV408" s="14" t="s">
        <v>155</v>
      </c>
      <c r="AW408" s="14" t="s">
        <v>34</v>
      </c>
      <c r="AX408" s="14" t="s">
        <v>86</v>
      </c>
      <c r="AY408" s="254" t="s">
        <v>149</v>
      </c>
    </row>
    <row r="409" s="2" customFormat="1" ht="24.15" customHeight="1">
      <c r="A409" s="39"/>
      <c r="B409" s="40"/>
      <c r="C409" s="276" t="s">
        <v>597</v>
      </c>
      <c r="D409" s="276" t="s">
        <v>346</v>
      </c>
      <c r="E409" s="277" t="s">
        <v>598</v>
      </c>
      <c r="F409" s="278" t="s">
        <v>599</v>
      </c>
      <c r="G409" s="279" t="s">
        <v>154</v>
      </c>
      <c r="H409" s="280">
        <v>6</v>
      </c>
      <c r="I409" s="281"/>
      <c r="J409" s="282">
        <f>ROUND(I409*H409,2)</f>
        <v>0</v>
      </c>
      <c r="K409" s="283"/>
      <c r="L409" s="284"/>
      <c r="M409" s="285" t="s">
        <v>1</v>
      </c>
      <c r="N409" s="286" t="s">
        <v>44</v>
      </c>
      <c r="O409" s="92"/>
      <c r="P409" s="228">
        <f>O409*H409</f>
        <v>0</v>
      </c>
      <c r="Q409" s="228">
        <v>0.016</v>
      </c>
      <c r="R409" s="228">
        <f>Q409*H409</f>
        <v>0.096000000000000002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335</v>
      </c>
      <c r="AT409" s="230" t="s">
        <v>346</v>
      </c>
      <c r="AU409" s="230" t="s">
        <v>156</v>
      </c>
      <c r="AY409" s="18" t="s">
        <v>149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156</v>
      </c>
      <c r="BK409" s="231">
        <f>ROUND(I409*H409,2)</f>
        <v>0</v>
      </c>
      <c r="BL409" s="18" t="s">
        <v>236</v>
      </c>
      <c r="BM409" s="230" t="s">
        <v>600</v>
      </c>
    </row>
    <row r="410" s="13" customFormat="1">
      <c r="A410" s="13"/>
      <c r="B410" s="232"/>
      <c r="C410" s="233"/>
      <c r="D410" s="234" t="s">
        <v>158</v>
      </c>
      <c r="E410" s="235" t="s">
        <v>1</v>
      </c>
      <c r="F410" s="236" t="s">
        <v>570</v>
      </c>
      <c r="G410" s="233"/>
      <c r="H410" s="237">
        <v>3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158</v>
      </c>
      <c r="AU410" s="243" t="s">
        <v>156</v>
      </c>
      <c r="AV410" s="13" t="s">
        <v>156</v>
      </c>
      <c r="AW410" s="13" t="s">
        <v>34</v>
      </c>
      <c r="AX410" s="13" t="s">
        <v>78</v>
      </c>
      <c r="AY410" s="243" t="s">
        <v>149</v>
      </c>
    </row>
    <row r="411" s="13" customFormat="1">
      <c r="A411" s="13"/>
      <c r="B411" s="232"/>
      <c r="C411" s="233"/>
      <c r="D411" s="234" t="s">
        <v>158</v>
      </c>
      <c r="E411" s="235" t="s">
        <v>1</v>
      </c>
      <c r="F411" s="236" t="s">
        <v>571</v>
      </c>
      <c r="G411" s="233"/>
      <c r="H411" s="237">
        <v>3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158</v>
      </c>
      <c r="AU411" s="243" t="s">
        <v>156</v>
      </c>
      <c r="AV411" s="13" t="s">
        <v>156</v>
      </c>
      <c r="AW411" s="13" t="s">
        <v>34</v>
      </c>
      <c r="AX411" s="13" t="s">
        <v>78</v>
      </c>
      <c r="AY411" s="243" t="s">
        <v>149</v>
      </c>
    </row>
    <row r="412" s="14" customFormat="1">
      <c r="A412" s="14"/>
      <c r="B412" s="244"/>
      <c r="C412" s="245"/>
      <c r="D412" s="234" t="s">
        <v>158</v>
      </c>
      <c r="E412" s="246" t="s">
        <v>1</v>
      </c>
      <c r="F412" s="247" t="s">
        <v>165</v>
      </c>
      <c r="G412" s="245"/>
      <c r="H412" s="248">
        <v>6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158</v>
      </c>
      <c r="AU412" s="254" t="s">
        <v>156</v>
      </c>
      <c r="AV412" s="14" t="s">
        <v>155</v>
      </c>
      <c r="AW412" s="14" t="s">
        <v>34</v>
      </c>
      <c r="AX412" s="14" t="s">
        <v>86</v>
      </c>
      <c r="AY412" s="254" t="s">
        <v>149</v>
      </c>
    </row>
    <row r="413" s="2" customFormat="1" ht="24.15" customHeight="1">
      <c r="A413" s="39"/>
      <c r="B413" s="40"/>
      <c r="C413" s="218" t="s">
        <v>601</v>
      </c>
      <c r="D413" s="218" t="s">
        <v>151</v>
      </c>
      <c r="E413" s="219" t="s">
        <v>602</v>
      </c>
      <c r="F413" s="220" t="s">
        <v>603</v>
      </c>
      <c r="G413" s="221" t="s">
        <v>154</v>
      </c>
      <c r="H413" s="222">
        <v>1</v>
      </c>
      <c r="I413" s="223"/>
      <c r="J413" s="224">
        <f>ROUND(I413*H413,2)</f>
        <v>0</v>
      </c>
      <c r="K413" s="225"/>
      <c r="L413" s="45"/>
      <c r="M413" s="226" t="s">
        <v>1</v>
      </c>
      <c r="N413" s="227" t="s">
        <v>44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236</v>
      </c>
      <c r="AT413" s="230" t="s">
        <v>151</v>
      </c>
      <c r="AU413" s="230" t="s">
        <v>156</v>
      </c>
      <c r="AY413" s="18" t="s">
        <v>149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156</v>
      </c>
      <c r="BK413" s="231">
        <f>ROUND(I413*H413,2)</f>
        <v>0</v>
      </c>
      <c r="BL413" s="18" t="s">
        <v>236</v>
      </c>
      <c r="BM413" s="230" t="s">
        <v>604</v>
      </c>
    </row>
    <row r="414" s="13" customFormat="1">
      <c r="A414" s="13"/>
      <c r="B414" s="232"/>
      <c r="C414" s="233"/>
      <c r="D414" s="234" t="s">
        <v>158</v>
      </c>
      <c r="E414" s="235" t="s">
        <v>1</v>
      </c>
      <c r="F414" s="236" t="s">
        <v>605</v>
      </c>
      <c r="G414" s="233"/>
      <c r="H414" s="237">
        <v>1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158</v>
      </c>
      <c r="AU414" s="243" t="s">
        <v>156</v>
      </c>
      <c r="AV414" s="13" t="s">
        <v>156</v>
      </c>
      <c r="AW414" s="13" t="s">
        <v>34</v>
      </c>
      <c r="AX414" s="13" t="s">
        <v>86</v>
      </c>
      <c r="AY414" s="243" t="s">
        <v>149</v>
      </c>
    </row>
    <row r="415" s="2" customFormat="1" ht="24.15" customHeight="1">
      <c r="A415" s="39"/>
      <c r="B415" s="40"/>
      <c r="C415" s="276" t="s">
        <v>606</v>
      </c>
      <c r="D415" s="276" t="s">
        <v>346</v>
      </c>
      <c r="E415" s="277" t="s">
        <v>607</v>
      </c>
      <c r="F415" s="278" t="s">
        <v>608</v>
      </c>
      <c r="G415" s="279" t="s">
        <v>154</v>
      </c>
      <c r="H415" s="280">
        <v>1</v>
      </c>
      <c r="I415" s="281"/>
      <c r="J415" s="282">
        <f>ROUND(I415*H415,2)</f>
        <v>0</v>
      </c>
      <c r="K415" s="283"/>
      <c r="L415" s="284"/>
      <c r="M415" s="285" t="s">
        <v>1</v>
      </c>
      <c r="N415" s="286" t="s">
        <v>44</v>
      </c>
      <c r="O415" s="92"/>
      <c r="P415" s="228">
        <f>O415*H415</f>
        <v>0</v>
      </c>
      <c r="Q415" s="228">
        <v>0.00123</v>
      </c>
      <c r="R415" s="228">
        <f>Q415*H415</f>
        <v>0.00123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335</v>
      </c>
      <c r="AT415" s="230" t="s">
        <v>346</v>
      </c>
      <c r="AU415" s="230" t="s">
        <v>156</v>
      </c>
      <c r="AY415" s="18" t="s">
        <v>149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156</v>
      </c>
      <c r="BK415" s="231">
        <f>ROUND(I415*H415,2)</f>
        <v>0</v>
      </c>
      <c r="BL415" s="18" t="s">
        <v>236</v>
      </c>
      <c r="BM415" s="230" t="s">
        <v>609</v>
      </c>
    </row>
    <row r="416" s="13" customFormat="1">
      <c r="A416" s="13"/>
      <c r="B416" s="232"/>
      <c r="C416" s="233"/>
      <c r="D416" s="234" t="s">
        <v>158</v>
      </c>
      <c r="E416" s="235" t="s">
        <v>1</v>
      </c>
      <c r="F416" s="236" t="s">
        <v>605</v>
      </c>
      <c r="G416" s="233"/>
      <c r="H416" s="237">
        <v>1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158</v>
      </c>
      <c r="AU416" s="243" t="s">
        <v>156</v>
      </c>
      <c r="AV416" s="13" t="s">
        <v>156</v>
      </c>
      <c r="AW416" s="13" t="s">
        <v>34</v>
      </c>
      <c r="AX416" s="13" t="s">
        <v>86</v>
      </c>
      <c r="AY416" s="243" t="s">
        <v>149</v>
      </c>
    </row>
    <row r="417" s="2" customFormat="1" ht="24.15" customHeight="1">
      <c r="A417" s="39"/>
      <c r="B417" s="40"/>
      <c r="C417" s="218" t="s">
        <v>610</v>
      </c>
      <c r="D417" s="218" t="s">
        <v>151</v>
      </c>
      <c r="E417" s="219" t="s">
        <v>611</v>
      </c>
      <c r="F417" s="220" t="s">
        <v>612</v>
      </c>
      <c r="G417" s="221" t="s">
        <v>154</v>
      </c>
      <c r="H417" s="222">
        <v>1</v>
      </c>
      <c r="I417" s="223"/>
      <c r="J417" s="224">
        <f>ROUND(I417*H417,2)</f>
        <v>0</v>
      </c>
      <c r="K417" s="225"/>
      <c r="L417" s="45"/>
      <c r="M417" s="226" t="s">
        <v>1</v>
      </c>
      <c r="N417" s="227" t="s">
        <v>44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0.1104</v>
      </c>
      <c r="T417" s="229">
        <f>S417*H417</f>
        <v>0.1104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236</v>
      </c>
      <c r="AT417" s="230" t="s">
        <v>151</v>
      </c>
      <c r="AU417" s="230" t="s">
        <v>156</v>
      </c>
      <c r="AY417" s="18" t="s">
        <v>149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156</v>
      </c>
      <c r="BK417" s="231">
        <f>ROUND(I417*H417,2)</f>
        <v>0</v>
      </c>
      <c r="BL417" s="18" t="s">
        <v>236</v>
      </c>
      <c r="BM417" s="230" t="s">
        <v>613</v>
      </c>
    </row>
    <row r="418" s="13" customFormat="1">
      <c r="A418" s="13"/>
      <c r="B418" s="232"/>
      <c r="C418" s="233"/>
      <c r="D418" s="234" t="s">
        <v>158</v>
      </c>
      <c r="E418" s="235" t="s">
        <v>1</v>
      </c>
      <c r="F418" s="236" t="s">
        <v>402</v>
      </c>
      <c r="G418" s="233"/>
      <c r="H418" s="237">
        <v>1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158</v>
      </c>
      <c r="AU418" s="243" t="s">
        <v>156</v>
      </c>
      <c r="AV418" s="13" t="s">
        <v>156</v>
      </c>
      <c r="AW418" s="13" t="s">
        <v>34</v>
      </c>
      <c r="AX418" s="13" t="s">
        <v>86</v>
      </c>
      <c r="AY418" s="243" t="s">
        <v>149</v>
      </c>
    </row>
    <row r="419" s="2" customFormat="1" ht="24.15" customHeight="1">
      <c r="A419" s="39"/>
      <c r="B419" s="40"/>
      <c r="C419" s="218" t="s">
        <v>614</v>
      </c>
      <c r="D419" s="218" t="s">
        <v>151</v>
      </c>
      <c r="E419" s="219" t="s">
        <v>615</v>
      </c>
      <c r="F419" s="220" t="s">
        <v>616</v>
      </c>
      <c r="G419" s="221" t="s">
        <v>300</v>
      </c>
      <c r="H419" s="222">
        <v>0.20200000000000001</v>
      </c>
      <c r="I419" s="223"/>
      <c r="J419" s="224">
        <f>ROUND(I419*H419,2)</f>
        <v>0</v>
      </c>
      <c r="K419" s="225"/>
      <c r="L419" s="45"/>
      <c r="M419" s="226" t="s">
        <v>1</v>
      </c>
      <c r="N419" s="227" t="s">
        <v>44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236</v>
      </c>
      <c r="AT419" s="230" t="s">
        <v>151</v>
      </c>
      <c r="AU419" s="230" t="s">
        <v>156</v>
      </c>
      <c r="AY419" s="18" t="s">
        <v>149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156</v>
      </c>
      <c r="BK419" s="231">
        <f>ROUND(I419*H419,2)</f>
        <v>0</v>
      </c>
      <c r="BL419" s="18" t="s">
        <v>236</v>
      </c>
      <c r="BM419" s="230" t="s">
        <v>617</v>
      </c>
    </row>
    <row r="420" s="2" customFormat="1" ht="24.15" customHeight="1">
      <c r="A420" s="39"/>
      <c r="B420" s="40"/>
      <c r="C420" s="218" t="s">
        <v>618</v>
      </c>
      <c r="D420" s="218" t="s">
        <v>151</v>
      </c>
      <c r="E420" s="219" t="s">
        <v>619</v>
      </c>
      <c r="F420" s="220" t="s">
        <v>620</v>
      </c>
      <c r="G420" s="221" t="s">
        <v>300</v>
      </c>
      <c r="H420" s="222">
        <v>0.20200000000000001</v>
      </c>
      <c r="I420" s="223"/>
      <c r="J420" s="224">
        <f>ROUND(I420*H420,2)</f>
        <v>0</v>
      </c>
      <c r="K420" s="225"/>
      <c r="L420" s="45"/>
      <c r="M420" s="226" t="s">
        <v>1</v>
      </c>
      <c r="N420" s="227" t="s">
        <v>44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236</v>
      </c>
      <c r="AT420" s="230" t="s">
        <v>151</v>
      </c>
      <c r="AU420" s="230" t="s">
        <v>156</v>
      </c>
      <c r="AY420" s="18" t="s">
        <v>149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156</v>
      </c>
      <c r="BK420" s="231">
        <f>ROUND(I420*H420,2)</f>
        <v>0</v>
      </c>
      <c r="BL420" s="18" t="s">
        <v>236</v>
      </c>
      <c r="BM420" s="230" t="s">
        <v>621</v>
      </c>
    </row>
    <row r="421" s="12" customFormat="1" ht="22.8" customHeight="1">
      <c r="A421" s="12"/>
      <c r="B421" s="203"/>
      <c r="C421" s="204"/>
      <c r="D421" s="205" t="s">
        <v>77</v>
      </c>
      <c r="E421" s="216" t="s">
        <v>622</v>
      </c>
      <c r="F421" s="216" t="s">
        <v>623</v>
      </c>
      <c r="G421" s="204"/>
      <c r="H421" s="204"/>
      <c r="I421" s="207"/>
      <c r="J421" s="217">
        <f>BK421</f>
        <v>0</v>
      </c>
      <c r="K421" s="204"/>
      <c r="L421" s="208"/>
      <c r="M421" s="209"/>
      <c r="N421" s="210"/>
      <c r="O421" s="210"/>
      <c r="P421" s="211">
        <f>SUM(P422:P454)</f>
        <v>0</v>
      </c>
      <c r="Q421" s="210"/>
      <c r="R421" s="211">
        <f>SUM(R422:R454)</f>
        <v>0.16058359999999999</v>
      </c>
      <c r="S421" s="210"/>
      <c r="T421" s="212">
        <f>SUM(T422:T454)</f>
        <v>0.51573340000000001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3" t="s">
        <v>156</v>
      </c>
      <c r="AT421" s="214" t="s">
        <v>77</v>
      </c>
      <c r="AU421" s="214" t="s">
        <v>86</v>
      </c>
      <c r="AY421" s="213" t="s">
        <v>149</v>
      </c>
      <c r="BK421" s="215">
        <f>SUM(BK422:BK454)</f>
        <v>0</v>
      </c>
    </row>
    <row r="422" s="2" customFormat="1" ht="14.4" customHeight="1">
      <c r="A422" s="39"/>
      <c r="B422" s="40"/>
      <c r="C422" s="218" t="s">
        <v>624</v>
      </c>
      <c r="D422" s="218" t="s">
        <v>151</v>
      </c>
      <c r="E422" s="219" t="s">
        <v>625</v>
      </c>
      <c r="F422" s="220" t="s">
        <v>626</v>
      </c>
      <c r="G422" s="221" t="s">
        <v>90</v>
      </c>
      <c r="H422" s="222">
        <v>5.0800000000000001</v>
      </c>
      <c r="I422" s="223"/>
      <c r="J422" s="224">
        <f>ROUND(I422*H422,2)</f>
        <v>0</v>
      </c>
      <c r="K422" s="225"/>
      <c r="L422" s="45"/>
      <c r="M422" s="226" t="s">
        <v>1</v>
      </c>
      <c r="N422" s="227" t="s">
        <v>44</v>
      </c>
      <c r="O422" s="92"/>
      <c r="P422" s="228">
        <f>O422*H422</f>
        <v>0</v>
      </c>
      <c r="Q422" s="228">
        <v>0.00029999999999999997</v>
      </c>
      <c r="R422" s="228">
        <f>Q422*H422</f>
        <v>0.001524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236</v>
      </c>
      <c r="AT422" s="230" t="s">
        <v>151</v>
      </c>
      <c r="AU422" s="230" t="s">
        <v>156</v>
      </c>
      <c r="AY422" s="18" t="s">
        <v>149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156</v>
      </c>
      <c r="BK422" s="231">
        <f>ROUND(I422*H422,2)</f>
        <v>0</v>
      </c>
      <c r="BL422" s="18" t="s">
        <v>236</v>
      </c>
      <c r="BM422" s="230" t="s">
        <v>627</v>
      </c>
    </row>
    <row r="423" s="13" customFormat="1">
      <c r="A423" s="13"/>
      <c r="B423" s="232"/>
      <c r="C423" s="233"/>
      <c r="D423" s="234" t="s">
        <v>158</v>
      </c>
      <c r="E423" s="235" t="s">
        <v>1</v>
      </c>
      <c r="F423" s="236" t="s">
        <v>628</v>
      </c>
      <c r="G423" s="233"/>
      <c r="H423" s="237">
        <v>1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158</v>
      </c>
      <c r="AU423" s="243" t="s">
        <v>156</v>
      </c>
      <c r="AV423" s="13" t="s">
        <v>156</v>
      </c>
      <c r="AW423" s="13" t="s">
        <v>34</v>
      </c>
      <c r="AX423" s="13" t="s">
        <v>78</v>
      </c>
      <c r="AY423" s="243" t="s">
        <v>149</v>
      </c>
    </row>
    <row r="424" s="13" customFormat="1">
      <c r="A424" s="13"/>
      <c r="B424" s="232"/>
      <c r="C424" s="233"/>
      <c r="D424" s="234" t="s">
        <v>158</v>
      </c>
      <c r="E424" s="235" t="s">
        <v>1</v>
      </c>
      <c r="F424" s="236" t="s">
        <v>629</v>
      </c>
      <c r="G424" s="233"/>
      <c r="H424" s="237">
        <v>1.3799999999999999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158</v>
      </c>
      <c r="AU424" s="243" t="s">
        <v>156</v>
      </c>
      <c r="AV424" s="13" t="s">
        <v>156</v>
      </c>
      <c r="AW424" s="13" t="s">
        <v>34</v>
      </c>
      <c r="AX424" s="13" t="s">
        <v>78</v>
      </c>
      <c r="AY424" s="243" t="s">
        <v>149</v>
      </c>
    </row>
    <row r="425" s="13" customFormat="1">
      <c r="A425" s="13"/>
      <c r="B425" s="232"/>
      <c r="C425" s="233"/>
      <c r="D425" s="234" t="s">
        <v>158</v>
      </c>
      <c r="E425" s="235" t="s">
        <v>1</v>
      </c>
      <c r="F425" s="236" t="s">
        <v>630</v>
      </c>
      <c r="G425" s="233"/>
      <c r="H425" s="237">
        <v>2.7000000000000002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158</v>
      </c>
      <c r="AU425" s="243" t="s">
        <v>156</v>
      </c>
      <c r="AV425" s="13" t="s">
        <v>156</v>
      </c>
      <c r="AW425" s="13" t="s">
        <v>34</v>
      </c>
      <c r="AX425" s="13" t="s">
        <v>78</v>
      </c>
      <c r="AY425" s="243" t="s">
        <v>149</v>
      </c>
    </row>
    <row r="426" s="14" customFormat="1">
      <c r="A426" s="14"/>
      <c r="B426" s="244"/>
      <c r="C426" s="245"/>
      <c r="D426" s="234" t="s">
        <v>158</v>
      </c>
      <c r="E426" s="246" t="s">
        <v>1</v>
      </c>
      <c r="F426" s="247" t="s">
        <v>165</v>
      </c>
      <c r="G426" s="245"/>
      <c r="H426" s="248">
        <v>5.0800000000000001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158</v>
      </c>
      <c r="AU426" s="254" t="s">
        <v>156</v>
      </c>
      <c r="AV426" s="14" t="s">
        <v>155</v>
      </c>
      <c r="AW426" s="14" t="s">
        <v>34</v>
      </c>
      <c r="AX426" s="14" t="s">
        <v>86</v>
      </c>
      <c r="AY426" s="254" t="s">
        <v>149</v>
      </c>
    </row>
    <row r="427" s="2" customFormat="1" ht="24.15" customHeight="1">
      <c r="A427" s="39"/>
      <c r="B427" s="40"/>
      <c r="C427" s="218" t="s">
        <v>631</v>
      </c>
      <c r="D427" s="218" t="s">
        <v>151</v>
      </c>
      <c r="E427" s="219" t="s">
        <v>632</v>
      </c>
      <c r="F427" s="220" t="s">
        <v>633</v>
      </c>
      <c r="G427" s="221" t="s">
        <v>243</v>
      </c>
      <c r="H427" s="222">
        <v>11.199999999999999</v>
      </c>
      <c r="I427" s="223"/>
      <c r="J427" s="224">
        <f>ROUND(I427*H427,2)</f>
        <v>0</v>
      </c>
      <c r="K427" s="225"/>
      <c r="L427" s="45"/>
      <c r="M427" s="226" t="s">
        <v>1</v>
      </c>
      <c r="N427" s="227" t="s">
        <v>44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0.01174</v>
      </c>
      <c r="T427" s="229">
        <f>S427*H427</f>
        <v>0.13148799999999999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236</v>
      </c>
      <c r="AT427" s="230" t="s">
        <v>151</v>
      </c>
      <c r="AU427" s="230" t="s">
        <v>156</v>
      </c>
      <c r="AY427" s="18" t="s">
        <v>149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156</v>
      </c>
      <c r="BK427" s="231">
        <f>ROUND(I427*H427,2)</f>
        <v>0</v>
      </c>
      <c r="BL427" s="18" t="s">
        <v>236</v>
      </c>
      <c r="BM427" s="230" t="s">
        <v>634</v>
      </c>
    </row>
    <row r="428" s="13" customFormat="1">
      <c r="A428" s="13"/>
      <c r="B428" s="232"/>
      <c r="C428" s="233"/>
      <c r="D428" s="234" t="s">
        <v>158</v>
      </c>
      <c r="E428" s="235" t="s">
        <v>1</v>
      </c>
      <c r="F428" s="236" t="s">
        <v>635</v>
      </c>
      <c r="G428" s="233"/>
      <c r="H428" s="237">
        <v>11.199999999999999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158</v>
      </c>
      <c r="AU428" s="243" t="s">
        <v>156</v>
      </c>
      <c r="AV428" s="13" t="s">
        <v>156</v>
      </c>
      <c r="AW428" s="13" t="s">
        <v>34</v>
      </c>
      <c r="AX428" s="13" t="s">
        <v>86</v>
      </c>
      <c r="AY428" s="243" t="s">
        <v>149</v>
      </c>
    </row>
    <row r="429" s="2" customFormat="1" ht="24.15" customHeight="1">
      <c r="A429" s="39"/>
      <c r="B429" s="40"/>
      <c r="C429" s="218" t="s">
        <v>636</v>
      </c>
      <c r="D429" s="218" t="s">
        <v>151</v>
      </c>
      <c r="E429" s="219" t="s">
        <v>637</v>
      </c>
      <c r="F429" s="220" t="s">
        <v>638</v>
      </c>
      <c r="G429" s="221" t="s">
        <v>243</v>
      </c>
      <c r="H429" s="222">
        <v>7.5</v>
      </c>
      <c r="I429" s="223"/>
      <c r="J429" s="224">
        <f>ROUND(I429*H429,2)</f>
        <v>0</v>
      </c>
      <c r="K429" s="225"/>
      <c r="L429" s="45"/>
      <c r="M429" s="226" t="s">
        <v>1</v>
      </c>
      <c r="N429" s="227" t="s">
        <v>44</v>
      </c>
      <c r="O429" s="92"/>
      <c r="P429" s="228">
        <f>O429*H429</f>
        <v>0</v>
      </c>
      <c r="Q429" s="228">
        <v>0.00042999999999999999</v>
      </c>
      <c r="R429" s="228">
        <f>Q429*H429</f>
        <v>0.003225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236</v>
      </c>
      <c r="AT429" s="230" t="s">
        <v>151</v>
      </c>
      <c r="AU429" s="230" t="s">
        <v>156</v>
      </c>
      <c r="AY429" s="18" t="s">
        <v>149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156</v>
      </c>
      <c r="BK429" s="231">
        <f>ROUND(I429*H429,2)</f>
        <v>0</v>
      </c>
      <c r="BL429" s="18" t="s">
        <v>236</v>
      </c>
      <c r="BM429" s="230" t="s">
        <v>639</v>
      </c>
    </row>
    <row r="430" s="13" customFormat="1">
      <c r="A430" s="13"/>
      <c r="B430" s="232"/>
      <c r="C430" s="233"/>
      <c r="D430" s="234" t="s">
        <v>158</v>
      </c>
      <c r="E430" s="235" t="s">
        <v>1</v>
      </c>
      <c r="F430" s="236" t="s">
        <v>640</v>
      </c>
      <c r="G430" s="233"/>
      <c r="H430" s="237">
        <v>3.3999999999999999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158</v>
      </c>
      <c r="AU430" s="243" t="s">
        <v>156</v>
      </c>
      <c r="AV430" s="13" t="s">
        <v>156</v>
      </c>
      <c r="AW430" s="13" t="s">
        <v>34</v>
      </c>
      <c r="AX430" s="13" t="s">
        <v>78</v>
      </c>
      <c r="AY430" s="243" t="s">
        <v>149</v>
      </c>
    </row>
    <row r="431" s="13" customFormat="1">
      <c r="A431" s="13"/>
      <c r="B431" s="232"/>
      <c r="C431" s="233"/>
      <c r="D431" s="234" t="s">
        <v>158</v>
      </c>
      <c r="E431" s="235" t="s">
        <v>1</v>
      </c>
      <c r="F431" s="236" t="s">
        <v>641</v>
      </c>
      <c r="G431" s="233"/>
      <c r="H431" s="237">
        <v>4.0999999999999996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158</v>
      </c>
      <c r="AU431" s="243" t="s">
        <v>156</v>
      </c>
      <c r="AV431" s="13" t="s">
        <v>156</v>
      </c>
      <c r="AW431" s="13" t="s">
        <v>34</v>
      </c>
      <c r="AX431" s="13" t="s">
        <v>78</v>
      </c>
      <c r="AY431" s="243" t="s">
        <v>149</v>
      </c>
    </row>
    <row r="432" s="14" customFormat="1">
      <c r="A432" s="14"/>
      <c r="B432" s="244"/>
      <c r="C432" s="245"/>
      <c r="D432" s="234" t="s">
        <v>158</v>
      </c>
      <c r="E432" s="246" t="s">
        <v>1</v>
      </c>
      <c r="F432" s="247" t="s">
        <v>165</v>
      </c>
      <c r="G432" s="245"/>
      <c r="H432" s="248">
        <v>7.5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158</v>
      </c>
      <c r="AU432" s="254" t="s">
        <v>156</v>
      </c>
      <c r="AV432" s="14" t="s">
        <v>155</v>
      </c>
      <c r="AW432" s="14" t="s">
        <v>34</v>
      </c>
      <c r="AX432" s="14" t="s">
        <v>86</v>
      </c>
      <c r="AY432" s="254" t="s">
        <v>149</v>
      </c>
    </row>
    <row r="433" s="2" customFormat="1" ht="37.8" customHeight="1">
      <c r="A433" s="39"/>
      <c r="B433" s="40"/>
      <c r="C433" s="276" t="s">
        <v>642</v>
      </c>
      <c r="D433" s="276" t="s">
        <v>346</v>
      </c>
      <c r="E433" s="277" t="s">
        <v>643</v>
      </c>
      <c r="F433" s="278" t="s">
        <v>644</v>
      </c>
      <c r="G433" s="279" t="s">
        <v>90</v>
      </c>
      <c r="H433" s="280">
        <v>0.82499999999999996</v>
      </c>
      <c r="I433" s="281"/>
      <c r="J433" s="282">
        <f>ROUND(I433*H433,2)</f>
        <v>0</v>
      </c>
      <c r="K433" s="283"/>
      <c r="L433" s="284"/>
      <c r="M433" s="285" t="s">
        <v>1</v>
      </c>
      <c r="N433" s="286" t="s">
        <v>44</v>
      </c>
      <c r="O433" s="92"/>
      <c r="P433" s="228">
        <f>O433*H433</f>
        <v>0</v>
      </c>
      <c r="Q433" s="228">
        <v>0.019199999999999998</v>
      </c>
      <c r="R433" s="228">
        <f>Q433*H433</f>
        <v>0.015839999999999996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335</v>
      </c>
      <c r="AT433" s="230" t="s">
        <v>346</v>
      </c>
      <c r="AU433" s="230" t="s">
        <v>156</v>
      </c>
      <c r="AY433" s="18" t="s">
        <v>149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156</v>
      </c>
      <c r="BK433" s="231">
        <f>ROUND(I433*H433,2)</f>
        <v>0</v>
      </c>
      <c r="BL433" s="18" t="s">
        <v>236</v>
      </c>
      <c r="BM433" s="230" t="s">
        <v>645</v>
      </c>
    </row>
    <row r="434" s="13" customFormat="1">
      <c r="A434" s="13"/>
      <c r="B434" s="232"/>
      <c r="C434" s="233"/>
      <c r="D434" s="234" t="s">
        <v>158</v>
      </c>
      <c r="E434" s="235" t="s">
        <v>1</v>
      </c>
      <c r="F434" s="236" t="s">
        <v>646</v>
      </c>
      <c r="G434" s="233"/>
      <c r="H434" s="237">
        <v>0.75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158</v>
      </c>
      <c r="AU434" s="243" t="s">
        <v>156</v>
      </c>
      <c r="AV434" s="13" t="s">
        <v>156</v>
      </c>
      <c r="AW434" s="13" t="s">
        <v>34</v>
      </c>
      <c r="AX434" s="13" t="s">
        <v>86</v>
      </c>
      <c r="AY434" s="243" t="s">
        <v>149</v>
      </c>
    </row>
    <row r="435" s="13" customFormat="1">
      <c r="A435" s="13"/>
      <c r="B435" s="232"/>
      <c r="C435" s="233"/>
      <c r="D435" s="234" t="s">
        <v>158</v>
      </c>
      <c r="E435" s="233"/>
      <c r="F435" s="236" t="s">
        <v>647</v>
      </c>
      <c r="G435" s="233"/>
      <c r="H435" s="237">
        <v>0.82499999999999996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158</v>
      </c>
      <c r="AU435" s="243" t="s">
        <v>156</v>
      </c>
      <c r="AV435" s="13" t="s">
        <v>156</v>
      </c>
      <c r="AW435" s="13" t="s">
        <v>4</v>
      </c>
      <c r="AX435" s="13" t="s">
        <v>86</v>
      </c>
      <c r="AY435" s="243" t="s">
        <v>149</v>
      </c>
    </row>
    <row r="436" s="2" customFormat="1" ht="24.15" customHeight="1">
      <c r="A436" s="39"/>
      <c r="B436" s="40"/>
      <c r="C436" s="218" t="s">
        <v>648</v>
      </c>
      <c r="D436" s="218" t="s">
        <v>151</v>
      </c>
      <c r="E436" s="219" t="s">
        <v>649</v>
      </c>
      <c r="F436" s="220" t="s">
        <v>650</v>
      </c>
      <c r="G436" s="221" t="s">
        <v>90</v>
      </c>
      <c r="H436" s="222">
        <v>4.6200000000000001</v>
      </c>
      <c r="I436" s="223"/>
      <c r="J436" s="224">
        <f>ROUND(I436*H436,2)</f>
        <v>0</v>
      </c>
      <c r="K436" s="225"/>
      <c r="L436" s="45"/>
      <c r="M436" s="226" t="s">
        <v>1</v>
      </c>
      <c r="N436" s="227" t="s">
        <v>44</v>
      </c>
      <c r="O436" s="92"/>
      <c r="P436" s="228">
        <f>O436*H436</f>
        <v>0</v>
      </c>
      <c r="Q436" s="228">
        <v>0</v>
      </c>
      <c r="R436" s="228">
        <f>Q436*H436</f>
        <v>0</v>
      </c>
      <c r="S436" s="228">
        <v>0.083169999999999994</v>
      </c>
      <c r="T436" s="229">
        <f>S436*H436</f>
        <v>0.38424539999999996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236</v>
      </c>
      <c r="AT436" s="230" t="s">
        <v>151</v>
      </c>
      <c r="AU436" s="230" t="s">
        <v>156</v>
      </c>
      <c r="AY436" s="18" t="s">
        <v>149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156</v>
      </c>
      <c r="BK436" s="231">
        <f>ROUND(I436*H436,2)</f>
        <v>0</v>
      </c>
      <c r="BL436" s="18" t="s">
        <v>236</v>
      </c>
      <c r="BM436" s="230" t="s">
        <v>651</v>
      </c>
    </row>
    <row r="437" s="13" customFormat="1">
      <c r="A437" s="13"/>
      <c r="B437" s="232"/>
      <c r="C437" s="233"/>
      <c r="D437" s="234" t="s">
        <v>158</v>
      </c>
      <c r="E437" s="235" t="s">
        <v>1</v>
      </c>
      <c r="F437" s="236" t="s">
        <v>629</v>
      </c>
      <c r="G437" s="233"/>
      <c r="H437" s="237">
        <v>1.3799999999999999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158</v>
      </c>
      <c r="AU437" s="243" t="s">
        <v>156</v>
      </c>
      <c r="AV437" s="13" t="s">
        <v>156</v>
      </c>
      <c r="AW437" s="13" t="s">
        <v>34</v>
      </c>
      <c r="AX437" s="13" t="s">
        <v>78</v>
      </c>
      <c r="AY437" s="243" t="s">
        <v>149</v>
      </c>
    </row>
    <row r="438" s="13" customFormat="1">
      <c r="A438" s="13"/>
      <c r="B438" s="232"/>
      <c r="C438" s="233"/>
      <c r="D438" s="234" t="s">
        <v>158</v>
      </c>
      <c r="E438" s="235" t="s">
        <v>1</v>
      </c>
      <c r="F438" s="236" t="s">
        <v>652</v>
      </c>
      <c r="G438" s="233"/>
      <c r="H438" s="237">
        <v>3.2400000000000002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158</v>
      </c>
      <c r="AU438" s="243" t="s">
        <v>156</v>
      </c>
      <c r="AV438" s="13" t="s">
        <v>156</v>
      </c>
      <c r="AW438" s="13" t="s">
        <v>34</v>
      </c>
      <c r="AX438" s="13" t="s">
        <v>78</v>
      </c>
      <c r="AY438" s="243" t="s">
        <v>149</v>
      </c>
    </row>
    <row r="439" s="14" customFormat="1">
      <c r="A439" s="14"/>
      <c r="B439" s="244"/>
      <c r="C439" s="245"/>
      <c r="D439" s="234" t="s">
        <v>158</v>
      </c>
      <c r="E439" s="246" t="s">
        <v>1</v>
      </c>
      <c r="F439" s="247" t="s">
        <v>165</v>
      </c>
      <c r="G439" s="245"/>
      <c r="H439" s="248">
        <v>4.6200000000000001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158</v>
      </c>
      <c r="AU439" s="254" t="s">
        <v>156</v>
      </c>
      <c r="AV439" s="14" t="s">
        <v>155</v>
      </c>
      <c r="AW439" s="14" t="s">
        <v>34</v>
      </c>
      <c r="AX439" s="14" t="s">
        <v>86</v>
      </c>
      <c r="AY439" s="254" t="s">
        <v>149</v>
      </c>
    </row>
    <row r="440" s="2" customFormat="1" ht="24.15" customHeight="1">
      <c r="A440" s="39"/>
      <c r="B440" s="40"/>
      <c r="C440" s="218" t="s">
        <v>653</v>
      </c>
      <c r="D440" s="218" t="s">
        <v>151</v>
      </c>
      <c r="E440" s="219" t="s">
        <v>654</v>
      </c>
      <c r="F440" s="220" t="s">
        <v>655</v>
      </c>
      <c r="G440" s="221" t="s">
        <v>90</v>
      </c>
      <c r="H440" s="222">
        <v>5.0800000000000001</v>
      </c>
      <c r="I440" s="223"/>
      <c r="J440" s="224">
        <f>ROUND(I440*H440,2)</f>
        <v>0</v>
      </c>
      <c r="K440" s="225"/>
      <c r="L440" s="45"/>
      <c r="M440" s="226" t="s">
        <v>1</v>
      </c>
      <c r="N440" s="227" t="s">
        <v>44</v>
      </c>
      <c r="O440" s="92"/>
      <c r="P440" s="228">
        <f>O440*H440</f>
        <v>0</v>
      </c>
      <c r="Q440" s="228">
        <v>0.0063499999999999997</v>
      </c>
      <c r="R440" s="228">
        <f>Q440*H440</f>
        <v>0.032258000000000002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236</v>
      </c>
      <c r="AT440" s="230" t="s">
        <v>151</v>
      </c>
      <c r="AU440" s="230" t="s">
        <v>156</v>
      </c>
      <c r="AY440" s="18" t="s">
        <v>149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156</v>
      </c>
      <c r="BK440" s="231">
        <f>ROUND(I440*H440,2)</f>
        <v>0</v>
      </c>
      <c r="BL440" s="18" t="s">
        <v>236</v>
      </c>
      <c r="BM440" s="230" t="s">
        <v>656</v>
      </c>
    </row>
    <row r="441" s="13" customFormat="1">
      <c r="A441" s="13"/>
      <c r="B441" s="232"/>
      <c r="C441" s="233"/>
      <c r="D441" s="234" t="s">
        <v>158</v>
      </c>
      <c r="E441" s="235" t="s">
        <v>1</v>
      </c>
      <c r="F441" s="236" t="s">
        <v>628</v>
      </c>
      <c r="G441" s="233"/>
      <c r="H441" s="237">
        <v>1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158</v>
      </c>
      <c r="AU441" s="243" t="s">
        <v>156</v>
      </c>
      <c r="AV441" s="13" t="s">
        <v>156</v>
      </c>
      <c r="AW441" s="13" t="s">
        <v>34</v>
      </c>
      <c r="AX441" s="13" t="s">
        <v>78</v>
      </c>
      <c r="AY441" s="243" t="s">
        <v>149</v>
      </c>
    </row>
    <row r="442" s="13" customFormat="1">
      <c r="A442" s="13"/>
      <c r="B442" s="232"/>
      <c r="C442" s="233"/>
      <c r="D442" s="234" t="s">
        <v>158</v>
      </c>
      <c r="E442" s="235" t="s">
        <v>1</v>
      </c>
      <c r="F442" s="236" t="s">
        <v>629</v>
      </c>
      <c r="G442" s="233"/>
      <c r="H442" s="237">
        <v>1.3799999999999999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158</v>
      </c>
      <c r="AU442" s="243" t="s">
        <v>156</v>
      </c>
      <c r="AV442" s="13" t="s">
        <v>156</v>
      </c>
      <c r="AW442" s="13" t="s">
        <v>34</v>
      </c>
      <c r="AX442" s="13" t="s">
        <v>78</v>
      </c>
      <c r="AY442" s="243" t="s">
        <v>149</v>
      </c>
    </row>
    <row r="443" s="13" customFormat="1">
      <c r="A443" s="13"/>
      <c r="B443" s="232"/>
      <c r="C443" s="233"/>
      <c r="D443" s="234" t="s">
        <v>158</v>
      </c>
      <c r="E443" s="235" t="s">
        <v>1</v>
      </c>
      <c r="F443" s="236" t="s">
        <v>630</v>
      </c>
      <c r="G443" s="233"/>
      <c r="H443" s="237">
        <v>2.7000000000000002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158</v>
      </c>
      <c r="AU443" s="243" t="s">
        <v>156</v>
      </c>
      <c r="AV443" s="13" t="s">
        <v>156</v>
      </c>
      <c r="AW443" s="13" t="s">
        <v>34</v>
      </c>
      <c r="AX443" s="13" t="s">
        <v>78</v>
      </c>
      <c r="AY443" s="243" t="s">
        <v>149</v>
      </c>
    </row>
    <row r="444" s="14" customFormat="1">
      <c r="A444" s="14"/>
      <c r="B444" s="244"/>
      <c r="C444" s="245"/>
      <c r="D444" s="234" t="s">
        <v>158</v>
      </c>
      <c r="E444" s="246" t="s">
        <v>1</v>
      </c>
      <c r="F444" s="247" t="s">
        <v>165</v>
      </c>
      <c r="G444" s="245"/>
      <c r="H444" s="248">
        <v>5.0800000000000001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158</v>
      </c>
      <c r="AU444" s="254" t="s">
        <v>156</v>
      </c>
      <c r="AV444" s="14" t="s">
        <v>155</v>
      </c>
      <c r="AW444" s="14" t="s">
        <v>34</v>
      </c>
      <c r="AX444" s="14" t="s">
        <v>86</v>
      </c>
      <c r="AY444" s="254" t="s">
        <v>149</v>
      </c>
    </row>
    <row r="445" s="2" customFormat="1" ht="37.8" customHeight="1">
      <c r="A445" s="39"/>
      <c r="B445" s="40"/>
      <c r="C445" s="276" t="s">
        <v>657</v>
      </c>
      <c r="D445" s="276" t="s">
        <v>346</v>
      </c>
      <c r="E445" s="277" t="s">
        <v>643</v>
      </c>
      <c r="F445" s="278" t="s">
        <v>644</v>
      </c>
      <c r="G445" s="279" t="s">
        <v>90</v>
      </c>
      <c r="H445" s="280">
        <v>5.5880000000000001</v>
      </c>
      <c r="I445" s="281"/>
      <c r="J445" s="282">
        <f>ROUND(I445*H445,2)</f>
        <v>0</v>
      </c>
      <c r="K445" s="283"/>
      <c r="L445" s="284"/>
      <c r="M445" s="285" t="s">
        <v>1</v>
      </c>
      <c r="N445" s="286" t="s">
        <v>44</v>
      </c>
      <c r="O445" s="92"/>
      <c r="P445" s="228">
        <f>O445*H445</f>
        <v>0</v>
      </c>
      <c r="Q445" s="228">
        <v>0.019199999999999998</v>
      </c>
      <c r="R445" s="228">
        <f>Q445*H445</f>
        <v>0.1072896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335</v>
      </c>
      <c r="AT445" s="230" t="s">
        <v>346</v>
      </c>
      <c r="AU445" s="230" t="s">
        <v>156</v>
      </c>
      <c r="AY445" s="18" t="s">
        <v>149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156</v>
      </c>
      <c r="BK445" s="231">
        <f>ROUND(I445*H445,2)</f>
        <v>0</v>
      </c>
      <c r="BL445" s="18" t="s">
        <v>236</v>
      </c>
      <c r="BM445" s="230" t="s">
        <v>658</v>
      </c>
    </row>
    <row r="446" s="13" customFormat="1">
      <c r="A446" s="13"/>
      <c r="B446" s="232"/>
      <c r="C446" s="233"/>
      <c r="D446" s="234" t="s">
        <v>158</v>
      </c>
      <c r="E446" s="235" t="s">
        <v>1</v>
      </c>
      <c r="F446" s="236" t="s">
        <v>659</v>
      </c>
      <c r="G446" s="233"/>
      <c r="H446" s="237">
        <v>5.0800000000000001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158</v>
      </c>
      <c r="AU446" s="243" t="s">
        <v>156</v>
      </c>
      <c r="AV446" s="13" t="s">
        <v>156</v>
      </c>
      <c r="AW446" s="13" t="s">
        <v>34</v>
      </c>
      <c r="AX446" s="13" t="s">
        <v>86</v>
      </c>
      <c r="AY446" s="243" t="s">
        <v>149</v>
      </c>
    </row>
    <row r="447" s="13" customFormat="1">
      <c r="A447" s="13"/>
      <c r="B447" s="232"/>
      <c r="C447" s="233"/>
      <c r="D447" s="234" t="s">
        <v>158</v>
      </c>
      <c r="E447" s="233"/>
      <c r="F447" s="236" t="s">
        <v>660</v>
      </c>
      <c r="G447" s="233"/>
      <c r="H447" s="237">
        <v>5.5880000000000001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158</v>
      </c>
      <c r="AU447" s="243" t="s">
        <v>156</v>
      </c>
      <c r="AV447" s="13" t="s">
        <v>156</v>
      </c>
      <c r="AW447" s="13" t="s">
        <v>4</v>
      </c>
      <c r="AX447" s="13" t="s">
        <v>86</v>
      </c>
      <c r="AY447" s="243" t="s">
        <v>149</v>
      </c>
    </row>
    <row r="448" s="2" customFormat="1" ht="14.4" customHeight="1">
      <c r="A448" s="39"/>
      <c r="B448" s="40"/>
      <c r="C448" s="218" t="s">
        <v>661</v>
      </c>
      <c r="D448" s="218" t="s">
        <v>151</v>
      </c>
      <c r="E448" s="219" t="s">
        <v>662</v>
      </c>
      <c r="F448" s="220" t="s">
        <v>663</v>
      </c>
      <c r="G448" s="221" t="s">
        <v>243</v>
      </c>
      <c r="H448" s="222">
        <v>14.9</v>
      </c>
      <c r="I448" s="223"/>
      <c r="J448" s="224">
        <f>ROUND(I448*H448,2)</f>
        <v>0</v>
      </c>
      <c r="K448" s="225"/>
      <c r="L448" s="45"/>
      <c r="M448" s="226" t="s">
        <v>1</v>
      </c>
      <c r="N448" s="227" t="s">
        <v>44</v>
      </c>
      <c r="O448" s="92"/>
      <c r="P448" s="228">
        <f>O448*H448</f>
        <v>0</v>
      </c>
      <c r="Q448" s="228">
        <v>3.0000000000000001E-05</v>
      </c>
      <c r="R448" s="228">
        <f>Q448*H448</f>
        <v>0.00044700000000000002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236</v>
      </c>
      <c r="AT448" s="230" t="s">
        <v>151</v>
      </c>
      <c r="AU448" s="230" t="s">
        <v>156</v>
      </c>
      <c r="AY448" s="18" t="s">
        <v>149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156</v>
      </c>
      <c r="BK448" s="231">
        <f>ROUND(I448*H448,2)</f>
        <v>0</v>
      </c>
      <c r="BL448" s="18" t="s">
        <v>236</v>
      </c>
      <c r="BM448" s="230" t="s">
        <v>664</v>
      </c>
    </row>
    <row r="449" s="13" customFormat="1">
      <c r="A449" s="13"/>
      <c r="B449" s="232"/>
      <c r="C449" s="233"/>
      <c r="D449" s="234" t="s">
        <v>158</v>
      </c>
      <c r="E449" s="235" t="s">
        <v>1</v>
      </c>
      <c r="F449" s="236" t="s">
        <v>640</v>
      </c>
      <c r="G449" s="233"/>
      <c r="H449" s="237">
        <v>3.3999999999999999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158</v>
      </c>
      <c r="AU449" s="243" t="s">
        <v>156</v>
      </c>
      <c r="AV449" s="13" t="s">
        <v>156</v>
      </c>
      <c r="AW449" s="13" t="s">
        <v>34</v>
      </c>
      <c r="AX449" s="13" t="s">
        <v>78</v>
      </c>
      <c r="AY449" s="243" t="s">
        <v>149</v>
      </c>
    </row>
    <row r="450" s="13" customFormat="1">
      <c r="A450" s="13"/>
      <c r="B450" s="232"/>
      <c r="C450" s="233"/>
      <c r="D450" s="234" t="s">
        <v>158</v>
      </c>
      <c r="E450" s="235" t="s">
        <v>1</v>
      </c>
      <c r="F450" s="236" t="s">
        <v>641</v>
      </c>
      <c r="G450" s="233"/>
      <c r="H450" s="237">
        <v>4.0999999999999996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158</v>
      </c>
      <c r="AU450" s="243" t="s">
        <v>156</v>
      </c>
      <c r="AV450" s="13" t="s">
        <v>156</v>
      </c>
      <c r="AW450" s="13" t="s">
        <v>34</v>
      </c>
      <c r="AX450" s="13" t="s">
        <v>78</v>
      </c>
      <c r="AY450" s="243" t="s">
        <v>149</v>
      </c>
    </row>
    <row r="451" s="13" customFormat="1">
      <c r="A451" s="13"/>
      <c r="B451" s="232"/>
      <c r="C451" s="233"/>
      <c r="D451" s="234" t="s">
        <v>158</v>
      </c>
      <c r="E451" s="235" t="s">
        <v>1</v>
      </c>
      <c r="F451" s="236" t="s">
        <v>665</v>
      </c>
      <c r="G451" s="233"/>
      <c r="H451" s="237">
        <v>7.4000000000000004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158</v>
      </c>
      <c r="AU451" s="243" t="s">
        <v>156</v>
      </c>
      <c r="AV451" s="13" t="s">
        <v>156</v>
      </c>
      <c r="AW451" s="13" t="s">
        <v>34</v>
      </c>
      <c r="AX451" s="13" t="s">
        <v>78</v>
      </c>
      <c r="AY451" s="243" t="s">
        <v>149</v>
      </c>
    </row>
    <row r="452" s="14" customFormat="1">
      <c r="A452" s="14"/>
      <c r="B452" s="244"/>
      <c r="C452" s="245"/>
      <c r="D452" s="234" t="s">
        <v>158</v>
      </c>
      <c r="E452" s="246" t="s">
        <v>1</v>
      </c>
      <c r="F452" s="247" t="s">
        <v>165</v>
      </c>
      <c r="G452" s="245"/>
      <c r="H452" s="248">
        <v>14.9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4" t="s">
        <v>158</v>
      </c>
      <c r="AU452" s="254" t="s">
        <v>156</v>
      </c>
      <c r="AV452" s="14" t="s">
        <v>155</v>
      </c>
      <c r="AW452" s="14" t="s">
        <v>34</v>
      </c>
      <c r="AX452" s="14" t="s">
        <v>86</v>
      </c>
      <c r="AY452" s="254" t="s">
        <v>149</v>
      </c>
    </row>
    <row r="453" s="2" customFormat="1" ht="24.15" customHeight="1">
      <c r="A453" s="39"/>
      <c r="B453" s="40"/>
      <c r="C453" s="218" t="s">
        <v>666</v>
      </c>
      <c r="D453" s="218" t="s">
        <v>151</v>
      </c>
      <c r="E453" s="219" t="s">
        <v>667</v>
      </c>
      <c r="F453" s="220" t="s">
        <v>668</v>
      </c>
      <c r="G453" s="221" t="s">
        <v>300</v>
      </c>
      <c r="H453" s="222">
        <v>0.161</v>
      </c>
      <c r="I453" s="223"/>
      <c r="J453" s="224">
        <f>ROUND(I453*H453,2)</f>
        <v>0</v>
      </c>
      <c r="K453" s="225"/>
      <c r="L453" s="45"/>
      <c r="M453" s="226" t="s">
        <v>1</v>
      </c>
      <c r="N453" s="227" t="s">
        <v>44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236</v>
      </c>
      <c r="AT453" s="230" t="s">
        <v>151</v>
      </c>
      <c r="AU453" s="230" t="s">
        <v>156</v>
      </c>
      <c r="AY453" s="18" t="s">
        <v>149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156</v>
      </c>
      <c r="BK453" s="231">
        <f>ROUND(I453*H453,2)</f>
        <v>0</v>
      </c>
      <c r="BL453" s="18" t="s">
        <v>236</v>
      </c>
      <c r="BM453" s="230" t="s">
        <v>669</v>
      </c>
    </row>
    <row r="454" s="2" customFormat="1" ht="24.15" customHeight="1">
      <c r="A454" s="39"/>
      <c r="B454" s="40"/>
      <c r="C454" s="218" t="s">
        <v>670</v>
      </c>
      <c r="D454" s="218" t="s">
        <v>151</v>
      </c>
      <c r="E454" s="219" t="s">
        <v>671</v>
      </c>
      <c r="F454" s="220" t="s">
        <v>672</v>
      </c>
      <c r="G454" s="221" t="s">
        <v>300</v>
      </c>
      <c r="H454" s="222">
        <v>0.161</v>
      </c>
      <c r="I454" s="223"/>
      <c r="J454" s="224">
        <f>ROUND(I454*H454,2)</f>
        <v>0</v>
      </c>
      <c r="K454" s="225"/>
      <c r="L454" s="45"/>
      <c r="M454" s="226" t="s">
        <v>1</v>
      </c>
      <c r="N454" s="227" t="s">
        <v>44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236</v>
      </c>
      <c r="AT454" s="230" t="s">
        <v>151</v>
      </c>
      <c r="AU454" s="230" t="s">
        <v>156</v>
      </c>
      <c r="AY454" s="18" t="s">
        <v>149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156</v>
      </c>
      <c r="BK454" s="231">
        <f>ROUND(I454*H454,2)</f>
        <v>0</v>
      </c>
      <c r="BL454" s="18" t="s">
        <v>236</v>
      </c>
      <c r="BM454" s="230" t="s">
        <v>673</v>
      </c>
    </row>
    <row r="455" s="12" customFormat="1" ht="22.8" customHeight="1">
      <c r="A455" s="12"/>
      <c r="B455" s="203"/>
      <c r="C455" s="204"/>
      <c r="D455" s="205" t="s">
        <v>77</v>
      </c>
      <c r="E455" s="216" t="s">
        <v>674</v>
      </c>
      <c r="F455" s="216" t="s">
        <v>675</v>
      </c>
      <c r="G455" s="204"/>
      <c r="H455" s="204"/>
      <c r="I455" s="207"/>
      <c r="J455" s="217">
        <f>BK455</f>
        <v>0</v>
      </c>
      <c r="K455" s="204"/>
      <c r="L455" s="208"/>
      <c r="M455" s="209"/>
      <c r="N455" s="210"/>
      <c r="O455" s="210"/>
      <c r="P455" s="211">
        <f>SUM(P456:P459)</f>
        <v>0</v>
      </c>
      <c r="Q455" s="210"/>
      <c r="R455" s="211">
        <f>SUM(R456:R459)</f>
        <v>0</v>
      </c>
      <c r="S455" s="210"/>
      <c r="T455" s="212">
        <f>SUM(T456:T459)</f>
        <v>0.95999999999999996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3" t="s">
        <v>156</v>
      </c>
      <c r="AT455" s="214" t="s">
        <v>77</v>
      </c>
      <c r="AU455" s="214" t="s">
        <v>86</v>
      </c>
      <c r="AY455" s="213" t="s">
        <v>149</v>
      </c>
      <c r="BK455" s="215">
        <f>SUM(BK456:BK459)</f>
        <v>0</v>
      </c>
    </row>
    <row r="456" s="2" customFormat="1" ht="24.15" customHeight="1">
      <c r="A456" s="39"/>
      <c r="B456" s="40"/>
      <c r="C456" s="218" t="s">
        <v>676</v>
      </c>
      <c r="D456" s="218" t="s">
        <v>151</v>
      </c>
      <c r="E456" s="219" t="s">
        <v>677</v>
      </c>
      <c r="F456" s="220" t="s">
        <v>678</v>
      </c>
      <c r="G456" s="221" t="s">
        <v>90</v>
      </c>
      <c r="H456" s="222">
        <v>38.399999999999999</v>
      </c>
      <c r="I456" s="223"/>
      <c r="J456" s="224">
        <f>ROUND(I456*H456,2)</f>
        <v>0</v>
      </c>
      <c r="K456" s="225"/>
      <c r="L456" s="45"/>
      <c r="M456" s="226" t="s">
        <v>1</v>
      </c>
      <c r="N456" s="227" t="s">
        <v>44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0.025000000000000001</v>
      </c>
      <c r="T456" s="229">
        <f>S456*H456</f>
        <v>0.95999999999999996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236</v>
      </c>
      <c r="AT456" s="230" t="s">
        <v>151</v>
      </c>
      <c r="AU456" s="230" t="s">
        <v>156</v>
      </c>
      <c r="AY456" s="18" t="s">
        <v>149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156</v>
      </c>
      <c r="BK456" s="231">
        <f>ROUND(I456*H456,2)</f>
        <v>0</v>
      </c>
      <c r="BL456" s="18" t="s">
        <v>236</v>
      </c>
      <c r="BM456" s="230" t="s">
        <v>679</v>
      </c>
    </row>
    <row r="457" s="13" customFormat="1">
      <c r="A457" s="13"/>
      <c r="B457" s="232"/>
      <c r="C457" s="233"/>
      <c r="D457" s="234" t="s">
        <v>158</v>
      </c>
      <c r="E457" s="235" t="s">
        <v>1</v>
      </c>
      <c r="F457" s="236" t="s">
        <v>339</v>
      </c>
      <c r="G457" s="233"/>
      <c r="H457" s="237">
        <v>22.079999999999998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158</v>
      </c>
      <c r="AU457" s="243" t="s">
        <v>156</v>
      </c>
      <c r="AV457" s="13" t="s">
        <v>156</v>
      </c>
      <c r="AW457" s="13" t="s">
        <v>34</v>
      </c>
      <c r="AX457" s="13" t="s">
        <v>78</v>
      </c>
      <c r="AY457" s="243" t="s">
        <v>149</v>
      </c>
    </row>
    <row r="458" s="13" customFormat="1">
      <c r="A458" s="13"/>
      <c r="B458" s="232"/>
      <c r="C458" s="233"/>
      <c r="D458" s="234" t="s">
        <v>158</v>
      </c>
      <c r="E458" s="235" t="s">
        <v>1</v>
      </c>
      <c r="F458" s="236" t="s">
        <v>340</v>
      </c>
      <c r="G458" s="233"/>
      <c r="H458" s="237">
        <v>16.32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158</v>
      </c>
      <c r="AU458" s="243" t="s">
        <v>156</v>
      </c>
      <c r="AV458" s="13" t="s">
        <v>156</v>
      </c>
      <c r="AW458" s="13" t="s">
        <v>34</v>
      </c>
      <c r="AX458" s="13" t="s">
        <v>78</v>
      </c>
      <c r="AY458" s="243" t="s">
        <v>149</v>
      </c>
    </row>
    <row r="459" s="14" customFormat="1">
      <c r="A459" s="14"/>
      <c r="B459" s="244"/>
      <c r="C459" s="245"/>
      <c r="D459" s="234" t="s">
        <v>158</v>
      </c>
      <c r="E459" s="246" t="s">
        <v>1</v>
      </c>
      <c r="F459" s="247" t="s">
        <v>165</v>
      </c>
      <c r="G459" s="245"/>
      <c r="H459" s="248">
        <v>38.399999999999999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158</v>
      </c>
      <c r="AU459" s="254" t="s">
        <v>156</v>
      </c>
      <c r="AV459" s="14" t="s">
        <v>155</v>
      </c>
      <c r="AW459" s="14" t="s">
        <v>34</v>
      </c>
      <c r="AX459" s="14" t="s">
        <v>86</v>
      </c>
      <c r="AY459" s="254" t="s">
        <v>149</v>
      </c>
    </row>
    <row r="460" s="12" customFormat="1" ht="22.8" customHeight="1">
      <c r="A460" s="12"/>
      <c r="B460" s="203"/>
      <c r="C460" s="204"/>
      <c r="D460" s="205" t="s">
        <v>77</v>
      </c>
      <c r="E460" s="216" t="s">
        <v>680</v>
      </c>
      <c r="F460" s="216" t="s">
        <v>681</v>
      </c>
      <c r="G460" s="204"/>
      <c r="H460" s="204"/>
      <c r="I460" s="207"/>
      <c r="J460" s="217">
        <f>BK460</f>
        <v>0</v>
      </c>
      <c r="K460" s="204"/>
      <c r="L460" s="208"/>
      <c r="M460" s="209"/>
      <c r="N460" s="210"/>
      <c r="O460" s="210"/>
      <c r="P460" s="211">
        <f>SUM(P461:P510)</f>
        <v>0</v>
      </c>
      <c r="Q460" s="210"/>
      <c r="R460" s="211">
        <f>SUM(R461:R510)</f>
        <v>0.27424127999999992</v>
      </c>
      <c r="S460" s="210"/>
      <c r="T460" s="212">
        <f>SUM(T461:T510)</f>
        <v>0.19214999999999999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3" t="s">
        <v>156</v>
      </c>
      <c r="AT460" s="214" t="s">
        <v>77</v>
      </c>
      <c r="AU460" s="214" t="s">
        <v>86</v>
      </c>
      <c r="AY460" s="213" t="s">
        <v>149</v>
      </c>
      <c r="BK460" s="215">
        <f>SUM(BK461:BK510)</f>
        <v>0</v>
      </c>
    </row>
    <row r="461" s="2" customFormat="1" ht="14.4" customHeight="1">
      <c r="A461" s="39"/>
      <c r="B461" s="40"/>
      <c r="C461" s="218" t="s">
        <v>682</v>
      </c>
      <c r="D461" s="218" t="s">
        <v>151</v>
      </c>
      <c r="E461" s="219" t="s">
        <v>683</v>
      </c>
      <c r="F461" s="220" t="s">
        <v>684</v>
      </c>
      <c r="G461" s="221" t="s">
        <v>90</v>
      </c>
      <c r="H461" s="222">
        <v>64.120000000000005</v>
      </c>
      <c r="I461" s="223"/>
      <c r="J461" s="224">
        <f>ROUND(I461*H461,2)</f>
        <v>0</v>
      </c>
      <c r="K461" s="225"/>
      <c r="L461" s="45"/>
      <c r="M461" s="226" t="s">
        <v>1</v>
      </c>
      <c r="N461" s="227" t="s">
        <v>44</v>
      </c>
      <c r="O461" s="92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236</v>
      </c>
      <c r="AT461" s="230" t="s">
        <v>151</v>
      </c>
      <c r="AU461" s="230" t="s">
        <v>156</v>
      </c>
      <c r="AY461" s="18" t="s">
        <v>149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156</v>
      </c>
      <c r="BK461" s="231">
        <f>ROUND(I461*H461,2)</f>
        <v>0</v>
      </c>
      <c r="BL461" s="18" t="s">
        <v>236</v>
      </c>
      <c r="BM461" s="230" t="s">
        <v>685</v>
      </c>
    </row>
    <row r="462" s="13" customFormat="1">
      <c r="A462" s="13"/>
      <c r="B462" s="232"/>
      <c r="C462" s="233"/>
      <c r="D462" s="234" t="s">
        <v>158</v>
      </c>
      <c r="E462" s="235" t="s">
        <v>1</v>
      </c>
      <c r="F462" s="236" t="s">
        <v>93</v>
      </c>
      <c r="G462" s="233"/>
      <c r="H462" s="237">
        <v>64.120000000000005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158</v>
      </c>
      <c r="AU462" s="243" t="s">
        <v>156</v>
      </c>
      <c r="AV462" s="13" t="s">
        <v>156</v>
      </c>
      <c r="AW462" s="13" t="s">
        <v>34</v>
      </c>
      <c r="AX462" s="13" t="s">
        <v>86</v>
      </c>
      <c r="AY462" s="243" t="s">
        <v>149</v>
      </c>
    </row>
    <row r="463" s="2" customFormat="1" ht="14.4" customHeight="1">
      <c r="A463" s="39"/>
      <c r="B463" s="40"/>
      <c r="C463" s="218" t="s">
        <v>686</v>
      </c>
      <c r="D463" s="218" t="s">
        <v>151</v>
      </c>
      <c r="E463" s="219" t="s">
        <v>687</v>
      </c>
      <c r="F463" s="220" t="s">
        <v>688</v>
      </c>
      <c r="G463" s="221" t="s">
        <v>90</v>
      </c>
      <c r="H463" s="222">
        <v>64.120000000000005</v>
      </c>
      <c r="I463" s="223"/>
      <c r="J463" s="224">
        <f>ROUND(I463*H463,2)</f>
        <v>0</v>
      </c>
      <c r="K463" s="225"/>
      <c r="L463" s="45"/>
      <c r="M463" s="226" t="s">
        <v>1</v>
      </c>
      <c r="N463" s="227" t="s">
        <v>44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236</v>
      </c>
      <c r="AT463" s="230" t="s">
        <v>151</v>
      </c>
      <c r="AU463" s="230" t="s">
        <v>156</v>
      </c>
      <c r="AY463" s="18" t="s">
        <v>149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156</v>
      </c>
      <c r="BK463" s="231">
        <f>ROUND(I463*H463,2)</f>
        <v>0</v>
      </c>
      <c r="BL463" s="18" t="s">
        <v>236</v>
      </c>
      <c r="BM463" s="230" t="s">
        <v>689</v>
      </c>
    </row>
    <row r="464" s="13" customFormat="1">
      <c r="A464" s="13"/>
      <c r="B464" s="232"/>
      <c r="C464" s="233"/>
      <c r="D464" s="234" t="s">
        <v>158</v>
      </c>
      <c r="E464" s="235" t="s">
        <v>1</v>
      </c>
      <c r="F464" s="236" t="s">
        <v>93</v>
      </c>
      <c r="G464" s="233"/>
      <c r="H464" s="237">
        <v>64.120000000000005</v>
      </c>
      <c r="I464" s="238"/>
      <c r="J464" s="233"/>
      <c r="K464" s="233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158</v>
      </c>
      <c r="AU464" s="243" t="s">
        <v>156</v>
      </c>
      <c r="AV464" s="13" t="s">
        <v>156</v>
      </c>
      <c r="AW464" s="13" t="s">
        <v>34</v>
      </c>
      <c r="AX464" s="13" t="s">
        <v>86</v>
      </c>
      <c r="AY464" s="243" t="s">
        <v>149</v>
      </c>
    </row>
    <row r="465" s="2" customFormat="1" ht="24.15" customHeight="1">
      <c r="A465" s="39"/>
      <c r="B465" s="40"/>
      <c r="C465" s="218" t="s">
        <v>690</v>
      </c>
      <c r="D465" s="218" t="s">
        <v>151</v>
      </c>
      <c r="E465" s="219" t="s">
        <v>691</v>
      </c>
      <c r="F465" s="220" t="s">
        <v>692</v>
      </c>
      <c r="G465" s="221" t="s">
        <v>90</v>
      </c>
      <c r="H465" s="222">
        <v>59.039999999999999</v>
      </c>
      <c r="I465" s="223"/>
      <c r="J465" s="224">
        <f>ROUND(I465*H465,2)</f>
        <v>0</v>
      </c>
      <c r="K465" s="225"/>
      <c r="L465" s="45"/>
      <c r="M465" s="226" t="s">
        <v>1</v>
      </c>
      <c r="N465" s="227" t="s">
        <v>44</v>
      </c>
      <c r="O465" s="92"/>
      <c r="P465" s="228">
        <f>O465*H465</f>
        <v>0</v>
      </c>
      <c r="Q465" s="228">
        <v>3.0000000000000001E-05</v>
      </c>
      <c r="R465" s="228">
        <f>Q465*H465</f>
        <v>0.0017712000000000001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236</v>
      </c>
      <c r="AT465" s="230" t="s">
        <v>151</v>
      </c>
      <c r="AU465" s="230" t="s">
        <v>156</v>
      </c>
      <c r="AY465" s="18" t="s">
        <v>149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156</v>
      </c>
      <c r="BK465" s="231">
        <f>ROUND(I465*H465,2)</f>
        <v>0</v>
      </c>
      <c r="BL465" s="18" t="s">
        <v>236</v>
      </c>
      <c r="BM465" s="230" t="s">
        <v>693</v>
      </c>
    </row>
    <row r="466" s="13" customFormat="1">
      <c r="A466" s="13"/>
      <c r="B466" s="232"/>
      <c r="C466" s="233"/>
      <c r="D466" s="234" t="s">
        <v>158</v>
      </c>
      <c r="E466" s="235" t="s">
        <v>1</v>
      </c>
      <c r="F466" s="236" t="s">
        <v>93</v>
      </c>
      <c r="G466" s="233"/>
      <c r="H466" s="237">
        <v>64.120000000000005</v>
      </c>
      <c r="I466" s="238"/>
      <c r="J466" s="233"/>
      <c r="K466" s="233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158</v>
      </c>
      <c r="AU466" s="243" t="s">
        <v>156</v>
      </c>
      <c r="AV466" s="13" t="s">
        <v>156</v>
      </c>
      <c r="AW466" s="13" t="s">
        <v>34</v>
      </c>
      <c r="AX466" s="13" t="s">
        <v>78</v>
      </c>
      <c r="AY466" s="243" t="s">
        <v>149</v>
      </c>
    </row>
    <row r="467" s="13" customFormat="1">
      <c r="A467" s="13"/>
      <c r="B467" s="232"/>
      <c r="C467" s="233"/>
      <c r="D467" s="234" t="s">
        <v>158</v>
      </c>
      <c r="E467" s="235" t="s">
        <v>1</v>
      </c>
      <c r="F467" s="236" t="s">
        <v>694</v>
      </c>
      <c r="G467" s="233"/>
      <c r="H467" s="237">
        <v>-1</v>
      </c>
      <c r="I467" s="238"/>
      <c r="J467" s="233"/>
      <c r="K467" s="233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158</v>
      </c>
      <c r="AU467" s="243" t="s">
        <v>156</v>
      </c>
      <c r="AV467" s="13" t="s">
        <v>156</v>
      </c>
      <c r="AW467" s="13" t="s">
        <v>34</v>
      </c>
      <c r="AX467" s="13" t="s">
        <v>78</v>
      </c>
      <c r="AY467" s="243" t="s">
        <v>149</v>
      </c>
    </row>
    <row r="468" s="13" customFormat="1">
      <c r="A468" s="13"/>
      <c r="B468" s="232"/>
      <c r="C468" s="233"/>
      <c r="D468" s="234" t="s">
        <v>158</v>
      </c>
      <c r="E468" s="235" t="s">
        <v>1</v>
      </c>
      <c r="F468" s="236" t="s">
        <v>695</v>
      </c>
      <c r="G468" s="233"/>
      <c r="H468" s="237">
        <v>-1.3799999999999999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158</v>
      </c>
      <c r="AU468" s="243" t="s">
        <v>156</v>
      </c>
      <c r="AV468" s="13" t="s">
        <v>156</v>
      </c>
      <c r="AW468" s="13" t="s">
        <v>34</v>
      </c>
      <c r="AX468" s="13" t="s">
        <v>78</v>
      </c>
      <c r="AY468" s="243" t="s">
        <v>149</v>
      </c>
    </row>
    <row r="469" s="13" customFormat="1">
      <c r="A469" s="13"/>
      <c r="B469" s="232"/>
      <c r="C469" s="233"/>
      <c r="D469" s="234" t="s">
        <v>158</v>
      </c>
      <c r="E469" s="235" t="s">
        <v>1</v>
      </c>
      <c r="F469" s="236" t="s">
        <v>696</v>
      </c>
      <c r="G469" s="233"/>
      <c r="H469" s="237">
        <v>-2.7000000000000002</v>
      </c>
      <c r="I469" s="238"/>
      <c r="J469" s="233"/>
      <c r="K469" s="233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158</v>
      </c>
      <c r="AU469" s="243" t="s">
        <v>156</v>
      </c>
      <c r="AV469" s="13" t="s">
        <v>156</v>
      </c>
      <c r="AW469" s="13" t="s">
        <v>34</v>
      </c>
      <c r="AX469" s="13" t="s">
        <v>78</v>
      </c>
      <c r="AY469" s="243" t="s">
        <v>149</v>
      </c>
    </row>
    <row r="470" s="14" customFormat="1">
      <c r="A470" s="14"/>
      <c r="B470" s="244"/>
      <c r="C470" s="245"/>
      <c r="D470" s="234" t="s">
        <v>158</v>
      </c>
      <c r="E470" s="246" t="s">
        <v>1</v>
      </c>
      <c r="F470" s="247" t="s">
        <v>165</v>
      </c>
      <c r="G470" s="245"/>
      <c r="H470" s="248">
        <v>59.039999999999999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158</v>
      </c>
      <c r="AU470" s="254" t="s">
        <v>156</v>
      </c>
      <c r="AV470" s="14" t="s">
        <v>155</v>
      </c>
      <c r="AW470" s="14" t="s">
        <v>34</v>
      </c>
      <c r="AX470" s="14" t="s">
        <v>86</v>
      </c>
      <c r="AY470" s="254" t="s">
        <v>149</v>
      </c>
    </row>
    <row r="471" s="2" customFormat="1" ht="24.15" customHeight="1">
      <c r="A471" s="39"/>
      <c r="B471" s="40"/>
      <c r="C471" s="218" t="s">
        <v>697</v>
      </c>
      <c r="D471" s="218" t="s">
        <v>151</v>
      </c>
      <c r="E471" s="219" t="s">
        <v>698</v>
      </c>
      <c r="F471" s="220" t="s">
        <v>699</v>
      </c>
      <c r="G471" s="221" t="s">
        <v>90</v>
      </c>
      <c r="H471" s="222">
        <v>59.159999999999997</v>
      </c>
      <c r="I471" s="223"/>
      <c r="J471" s="224">
        <f>ROUND(I471*H471,2)</f>
        <v>0</v>
      </c>
      <c r="K471" s="225"/>
      <c r="L471" s="45"/>
      <c r="M471" s="226" t="s">
        <v>1</v>
      </c>
      <c r="N471" s="227" t="s">
        <v>44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0.0030000000000000001</v>
      </c>
      <c r="T471" s="229">
        <f>S471*H471</f>
        <v>0.17748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236</v>
      </c>
      <c r="AT471" s="230" t="s">
        <v>151</v>
      </c>
      <c r="AU471" s="230" t="s">
        <v>156</v>
      </c>
      <c r="AY471" s="18" t="s">
        <v>149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156</v>
      </c>
      <c r="BK471" s="231">
        <f>ROUND(I471*H471,2)</f>
        <v>0</v>
      </c>
      <c r="BL471" s="18" t="s">
        <v>236</v>
      </c>
      <c r="BM471" s="230" t="s">
        <v>700</v>
      </c>
    </row>
    <row r="472" s="13" customFormat="1">
      <c r="A472" s="13"/>
      <c r="B472" s="232"/>
      <c r="C472" s="233"/>
      <c r="D472" s="234" t="s">
        <v>158</v>
      </c>
      <c r="E472" s="235" t="s">
        <v>1</v>
      </c>
      <c r="F472" s="236" t="s">
        <v>701</v>
      </c>
      <c r="G472" s="233"/>
      <c r="H472" s="237">
        <v>10.02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158</v>
      </c>
      <c r="AU472" s="243" t="s">
        <v>156</v>
      </c>
      <c r="AV472" s="13" t="s">
        <v>156</v>
      </c>
      <c r="AW472" s="13" t="s">
        <v>34</v>
      </c>
      <c r="AX472" s="13" t="s">
        <v>78</v>
      </c>
      <c r="AY472" s="243" t="s">
        <v>149</v>
      </c>
    </row>
    <row r="473" s="13" customFormat="1">
      <c r="A473" s="13"/>
      <c r="B473" s="232"/>
      <c r="C473" s="233"/>
      <c r="D473" s="234" t="s">
        <v>158</v>
      </c>
      <c r="E473" s="235" t="s">
        <v>1</v>
      </c>
      <c r="F473" s="236" t="s">
        <v>339</v>
      </c>
      <c r="G473" s="233"/>
      <c r="H473" s="237">
        <v>22.079999999999998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158</v>
      </c>
      <c r="AU473" s="243" t="s">
        <v>156</v>
      </c>
      <c r="AV473" s="13" t="s">
        <v>156</v>
      </c>
      <c r="AW473" s="13" t="s">
        <v>34</v>
      </c>
      <c r="AX473" s="13" t="s">
        <v>78</v>
      </c>
      <c r="AY473" s="243" t="s">
        <v>149</v>
      </c>
    </row>
    <row r="474" s="13" customFormat="1">
      <c r="A474" s="13"/>
      <c r="B474" s="232"/>
      <c r="C474" s="233"/>
      <c r="D474" s="234" t="s">
        <v>158</v>
      </c>
      <c r="E474" s="235" t="s">
        <v>1</v>
      </c>
      <c r="F474" s="236" t="s">
        <v>340</v>
      </c>
      <c r="G474" s="233"/>
      <c r="H474" s="237">
        <v>16.32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158</v>
      </c>
      <c r="AU474" s="243" t="s">
        <v>156</v>
      </c>
      <c r="AV474" s="13" t="s">
        <v>156</v>
      </c>
      <c r="AW474" s="13" t="s">
        <v>34</v>
      </c>
      <c r="AX474" s="13" t="s">
        <v>78</v>
      </c>
      <c r="AY474" s="243" t="s">
        <v>149</v>
      </c>
    </row>
    <row r="475" s="13" customFormat="1">
      <c r="A475" s="13"/>
      <c r="B475" s="232"/>
      <c r="C475" s="233"/>
      <c r="D475" s="234" t="s">
        <v>158</v>
      </c>
      <c r="E475" s="235" t="s">
        <v>1</v>
      </c>
      <c r="F475" s="236" t="s">
        <v>702</v>
      </c>
      <c r="G475" s="233"/>
      <c r="H475" s="237">
        <v>9.3599999999999994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158</v>
      </c>
      <c r="AU475" s="243" t="s">
        <v>156</v>
      </c>
      <c r="AV475" s="13" t="s">
        <v>156</v>
      </c>
      <c r="AW475" s="13" t="s">
        <v>34</v>
      </c>
      <c r="AX475" s="13" t="s">
        <v>78</v>
      </c>
      <c r="AY475" s="243" t="s">
        <v>149</v>
      </c>
    </row>
    <row r="476" s="13" customFormat="1">
      <c r="A476" s="13"/>
      <c r="B476" s="232"/>
      <c r="C476" s="233"/>
      <c r="D476" s="234" t="s">
        <v>158</v>
      </c>
      <c r="E476" s="235" t="s">
        <v>1</v>
      </c>
      <c r="F476" s="236" t="s">
        <v>629</v>
      </c>
      <c r="G476" s="233"/>
      <c r="H476" s="237">
        <v>1.3799999999999999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158</v>
      </c>
      <c r="AU476" s="243" t="s">
        <v>156</v>
      </c>
      <c r="AV476" s="13" t="s">
        <v>156</v>
      </c>
      <c r="AW476" s="13" t="s">
        <v>34</v>
      </c>
      <c r="AX476" s="13" t="s">
        <v>78</v>
      </c>
      <c r="AY476" s="243" t="s">
        <v>149</v>
      </c>
    </row>
    <row r="477" s="14" customFormat="1">
      <c r="A477" s="14"/>
      <c r="B477" s="244"/>
      <c r="C477" s="245"/>
      <c r="D477" s="234" t="s">
        <v>158</v>
      </c>
      <c r="E477" s="246" t="s">
        <v>1</v>
      </c>
      <c r="F477" s="247" t="s">
        <v>165</v>
      </c>
      <c r="G477" s="245"/>
      <c r="H477" s="248">
        <v>59.159999999999997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158</v>
      </c>
      <c r="AU477" s="254" t="s">
        <v>156</v>
      </c>
      <c r="AV477" s="14" t="s">
        <v>155</v>
      </c>
      <c r="AW477" s="14" t="s">
        <v>34</v>
      </c>
      <c r="AX477" s="14" t="s">
        <v>86</v>
      </c>
      <c r="AY477" s="254" t="s">
        <v>149</v>
      </c>
    </row>
    <row r="478" s="2" customFormat="1" ht="14.4" customHeight="1">
      <c r="A478" s="39"/>
      <c r="B478" s="40"/>
      <c r="C478" s="218" t="s">
        <v>703</v>
      </c>
      <c r="D478" s="218" t="s">
        <v>151</v>
      </c>
      <c r="E478" s="219" t="s">
        <v>704</v>
      </c>
      <c r="F478" s="220" t="s">
        <v>705</v>
      </c>
      <c r="G478" s="221" t="s">
        <v>90</v>
      </c>
      <c r="H478" s="222">
        <v>59.039999999999999</v>
      </c>
      <c r="I478" s="223"/>
      <c r="J478" s="224">
        <f>ROUND(I478*H478,2)</f>
        <v>0</v>
      </c>
      <c r="K478" s="225"/>
      <c r="L478" s="45"/>
      <c r="M478" s="226" t="s">
        <v>1</v>
      </c>
      <c r="N478" s="227" t="s">
        <v>44</v>
      </c>
      <c r="O478" s="92"/>
      <c r="P478" s="228">
        <f>O478*H478</f>
        <v>0</v>
      </c>
      <c r="Q478" s="228">
        <v>0.00029999999999999997</v>
      </c>
      <c r="R478" s="228">
        <f>Q478*H478</f>
        <v>0.017711999999999999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236</v>
      </c>
      <c r="AT478" s="230" t="s">
        <v>151</v>
      </c>
      <c r="AU478" s="230" t="s">
        <v>156</v>
      </c>
      <c r="AY478" s="18" t="s">
        <v>149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156</v>
      </c>
      <c r="BK478" s="231">
        <f>ROUND(I478*H478,2)</f>
        <v>0</v>
      </c>
      <c r="BL478" s="18" t="s">
        <v>236</v>
      </c>
      <c r="BM478" s="230" t="s">
        <v>706</v>
      </c>
    </row>
    <row r="479" s="13" customFormat="1">
      <c r="A479" s="13"/>
      <c r="B479" s="232"/>
      <c r="C479" s="233"/>
      <c r="D479" s="234" t="s">
        <v>158</v>
      </c>
      <c r="E479" s="235" t="s">
        <v>1</v>
      </c>
      <c r="F479" s="236" t="s">
        <v>93</v>
      </c>
      <c r="G479" s="233"/>
      <c r="H479" s="237">
        <v>64.120000000000005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158</v>
      </c>
      <c r="AU479" s="243" t="s">
        <v>156</v>
      </c>
      <c r="AV479" s="13" t="s">
        <v>156</v>
      </c>
      <c r="AW479" s="13" t="s">
        <v>34</v>
      </c>
      <c r="AX479" s="13" t="s">
        <v>78</v>
      </c>
      <c r="AY479" s="243" t="s">
        <v>149</v>
      </c>
    </row>
    <row r="480" s="13" customFormat="1">
      <c r="A480" s="13"/>
      <c r="B480" s="232"/>
      <c r="C480" s="233"/>
      <c r="D480" s="234" t="s">
        <v>158</v>
      </c>
      <c r="E480" s="235" t="s">
        <v>1</v>
      </c>
      <c r="F480" s="236" t="s">
        <v>694</v>
      </c>
      <c r="G480" s="233"/>
      <c r="H480" s="237">
        <v>-1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158</v>
      </c>
      <c r="AU480" s="243" t="s">
        <v>156</v>
      </c>
      <c r="AV480" s="13" t="s">
        <v>156</v>
      </c>
      <c r="AW480" s="13" t="s">
        <v>34</v>
      </c>
      <c r="AX480" s="13" t="s">
        <v>78</v>
      </c>
      <c r="AY480" s="243" t="s">
        <v>149</v>
      </c>
    </row>
    <row r="481" s="13" customFormat="1">
      <c r="A481" s="13"/>
      <c r="B481" s="232"/>
      <c r="C481" s="233"/>
      <c r="D481" s="234" t="s">
        <v>158</v>
      </c>
      <c r="E481" s="235" t="s">
        <v>1</v>
      </c>
      <c r="F481" s="236" t="s">
        <v>695</v>
      </c>
      <c r="G481" s="233"/>
      <c r="H481" s="237">
        <v>-1.3799999999999999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158</v>
      </c>
      <c r="AU481" s="243" t="s">
        <v>156</v>
      </c>
      <c r="AV481" s="13" t="s">
        <v>156</v>
      </c>
      <c r="AW481" s="13" t="s">
        <v>34</v>
      </c>
      <c r="AX481" s="13" t="s">
        <v>78</v>
      </c>
      <c r="AY481" s="243" t="s">
        <v>149</v>
      </c>
    </row>
    <row r="482" s="13" customFormat="1">
      <c r="A482" s="13"/>
      <c r="B482" s="232"/>
      <c r="C482" s="233"/>
      <c r="D482" s="234" t="s">
        <v>158</v>
      </c>
      <c r="E482" s="235" t="s">
        <v>1</v>
      </c>
      <c r="F482" s="236" t="s">
        <v>696</v>
      </c>
      <c r="G482" s="233"/>
      <c r="H482" s="237">
        <v>-2.7000000000000002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158</v>
      </c>
      <c r="AU482" s="243" t="s">
        <v>156</v>
      </c>
      <c r="AV482" s="13" t="s">
        <v>156</v>
      </c>
      <c r="AW482" s="13" t="s">
        <v>34</v>
      </c>
      <c r="AX482" s="13" t="s">
        <v>78</v>
      </c>
      <c r="AY482" s="243" t="s">
        <v>149</v>
      </c>
    </row>
    <row r="483" s="14" customFormat="1">
      <c r="A483" s="14"/>
      <c r="B483" s="244"/>
      <c r="C483" s="245"/>
      <c r="D483" s="234" t="s">
        <v>158</v>
      </c>
      <c r="E483" s="246" t="s">
        <v>1</v>
      </c>
      <c r="F483" s="247" t="s">
        <v>165</v>
      </c>
      <c r="G483" s="245"/>
      <c r="H483" s="248">
        <v>59.039999999999999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4" t="s">
        <v>158</v>
      </c>
      <c r="AU483" s="254" t="s">
        <v>156</v>
      </c>
      <c r="AV483" s="14" t="s">
        <v>155</v>
      </c>
      <c r="AW483" s="14" t="s">
        <v>34</v>
      </c>
      <c r="AX483" s="14" t="s">
        <v>86</v>
      </c>
      <c r="AY483" s="254" t="s">
        <v>149</v>
      </c>
    </row>
    <row r="484" s="2" customFormat="1" ht="37.8" customHeight="1">
      <c r="A484" s="39"/>
      <c r="B484" s="40"/>
      <c r="C484" s="276" t="s">
        <v>707</v>
      </c>
      <c r="D484" s="276" t="s">
        <v>346</v>
      </c>
      <c r="E484" s="277" t="s">
        <v>708</v>
      </c>
      <c r="F484" s="278" t="s">
        <v>709</v>
      </c>
      <c r="G484" s="279" t="s">
        <v>90</v>
      </c>
      <c r="H484" s="280">
        <v>65.075999999999993</v>
      </c>
      <c r="I484" s="281"/>
      <c r="J484" s="282">
        <f>ROUND(I484*H484,2)</f>
        <v>0</v>
      </c>
      <c r="K484" s="283"/>
      <c r="L484" s="284"/>
      <c r="M484" s="285" t="s">
        <v>1</v>
      </c>
      <c r="N484" s="286" t="s">
        <v>44</v>
      </c>
      <c r="O484" s="92"/>
      <c r="P484" s="228">
        <f>O484*H484</f>
        <v>0</v>
      </c>
      <c r="Q484" s="228">
        <v>0.0036800000000000001</v>
      </c>
      <c r="R484" s="228">
        <f>Q484*H484</f>
        <v>0.23947967999999997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335</v>
      </c>
      <c r="AT484" s="230" t="s">
        <v>346</v>
      </c>
      <c r="AU484" s="230" t="s">
        <v>156</v>
      </c>
      <c r="AY484" s="18" t="s">
        <v>149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156</v>
      </c>
      <c r="BK484" s="231">
        <f>ROUND(I484*H484,2)</f>
        <v>0</v>
      </c>
      <c r="BL484" s="18" t="s">
        <v>236</v>
      </c>
      <c r="BM484" s="230" t="s">
        <v>710</v>
      </c>
    </row>
    <row r="485" s="13" customFormat="1">
      <c r="A485" s="13"/>
      <c r="B485" s="232"/>
      <c r="C485" s="233"/>
      <c r="D485" s="234" t="s">
        <v>158</v>
      </c>
      <c r="E485" s="235" t="s">
        <v>1</v>
      </c>
      <c r="F485" s="236" t="s">
        <v>711</v>
      </c>
      <c r="G485" s="233"/>
      <c r="H485" s="237">
        <v>59.159999999999997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158</v>
      </c>
      <c r="AU485" s="243" t="s">
        <v>156</v>
      </c>
      <c r="AV485" s="13" t="s">
        <v>156</v>
      </c>
      <c r="AW485" s="13" t="s">
        <v>34</v>
      </c>
      <c r="AX485" s="13" t="s">
        <v>86</v>
      </c>
      <c r="AY485" s="243" t="s">
        <v>149</v>
      </c>
    </row>
    <row r="486" s="13" customFormat="1">
      <c r="A486" s="13"/>
      <c r="B486" s="232"/>
      <c r="C486" s="233"/>
      <c r="D486" s="234" t="s">
        <v>158</v>
      </c>
      <c r="E486" s="233"/>
      <c r="F486" s="236" t="s">
        <v>712</v>
      </c>
      <c r="G486" s="233"/>
      <c r="H486" s="237">
        <v>65.075999999999993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158</v>
      </c>
      <c r="AU486" s="243" t="s">
        <v>156</v>
      </c>
      <c r="AV486" s="13" t="s">
        <v>156</v>
      </c>
      <c r="AW486" s="13" t="s">
        <v>4</v>
      </c>
      <c r="AX486" s="13" t="s">
        <v>86</v>
      </c>
      <c r="AY486" s="243" t="s">
        <v>149</v>
      </c>
    </row>
    <row r="487" s="2" customFormat="1" ht="14.4" customHeight="1">
      <c r="A487" s="39"/>
      <c r="B487" s="40"/>
      <c r="C487" s="218" t="s">
        <v>713</v>
      </c>
      <c r="D487" s="218" t="s">
        <v>151</v>
      </c>
      <c r="E487" s="219" t="s">
        <v>714</v>
      </c>
      <c r="F487" s="220" t="s">
        <v>715</v>
      </c>
      <c r="G487" s="221" t="s">
        <v>243</v>
      </c>
      <c r="H487" s="222">
        <v>48.899999999999999</v>
      </c>
      <c r="I487" s="223"/>
      <c r="J487" s="224">
        <f>ROUND(I487*H487,2)</f>
        <v>0</v>
      </c>
      <c r="K487" s="225"/>
      <c r="L487" s="45"/>
      <c r="M487" s="226" t="s">
        <v>1</v>
      </c>
      <c r="N487" s="227" t="s">
        <v>44</v>
      </c>
      <c r="O487" s="92"/>
      <c r="P487" s="228">
        <f>O487*H487</f>
        <v>0</v>
      </c>
      <c r="Q487" s="228">
        <v>0</v>
      </c>
      <c r="R487" s="228">
        <f>Q487*H487</f>
        <v>0</v>
      </c>
      <c r="S487" s="228">
        <v>0.00029999999999999997</v>
      </c>
      <c r="T487" s="229">
        <f>S487*H487</f>
        <v>0.014669999999999999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236</v>
      </c>
      <c r="AT487" s="230" t="s">
        <v>151</v>
      </c>
      <c r="AU487" s="230" t="s">
        <v>156</v>
      </c>
      <c r="AY487" s="18" t="s">
        <v>149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156</v>
      </c>
      <c r="BK487" s="231">
        <f>ROUND(I487*H487,2)</f>
        <v>0</v>
      </c>
      <c r="BL487" s="18" t="s">
        <v>236</v>
      </c>
      <c r="BM487" s="230" t="s">
        <v>716</v>
      </c>
    </row>
    <row r="488" s="13" customFormat="1">
      <c r="A488" s="13"/>
      <c r="B488" s="232"/>
      <c r="C488" s="233"/>
      <c r="D488" s="234" t="s">
        <v>158</v>
      </c>
      <c r="E488" s="235" t="s">
        <v>1</v>
      </c>
      <c r="F488" s="236" t="s">
        <v>717</v>
      </c>
      <c r="G488" s="233"/>
      <c r="H488" s="237">
        <v>12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158</v>
      </c>
      <c r="AU488" s="243" t="s">
        <v>156</v>
      </c>
      <c r="AV488" s="13" t="s">
        <v>156</v>
      </c>
      <c r="AW488" s="13" t="s">
        <v>34</v>
      </c>
      <c r="AX488" s="13" t="s">
        <v>78</v>
      </c>
      <c r="AY488" s="243" t="s">
        <v>149</v>
      </c>
    </row>
    <row r="489" s="13" customFormat="1">
      <c r="A489" s="13"/>
      <c r="B489" s="232"/>
      <c r="C489" s="233"/>
      <c r="D489" s="234" t="s">
        <v>158</v>
      </c>
      <c r="E489" s="235" t="s">
        <v>1</v>
      </c>
      <c r="F489" s="236" t="s">
        <v>718</v>
      </c>
      <c r="G489" s="233"/>
      <c r="H489" s="237">
        <v>17.199999999999999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158</v>
      </c>
      <c r="AU489" s="243" t="s">
        <v>156</v>
      </c>
      <c r="AV489" s="13" t="s">
        <v>156</v>
      </c>
      <c r="AW489" s="13" t="s">
        <v>34</v>
      </c>
      <c r="AX489" s="13" t="s">
        <v>78</v>
      </c>
      <c r="AY489" s="243" t="s">
        <v>149</v>
      </c>
    </row>
    <row r="490" s="13" customFormat="1">
      <c r="A490" s="13"/>
      <c r="B490" s="232"/>
      <c r="C490" s="233"/>
      <c r="D490" s="234" t="s">
        <v>158</v>
      </c>
      <c r="E490" s="235" t="s">
        <v>1</v>
      </c>
      <c r="F490" s="236" t="s">
        <v>719</v>
      </c>
      <c r="G490" s="233"/>
      <c r="H490" s="237">
        <v>15.6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158</v>
      </c>
      <c r="AU490" s="243" t="s">
        <v>156</v>
      </c>
      <c r="AV490" s="13" t="s">
        <v>156</v>
      </c>
      <c r="AW490" s="13" t="s">
        <v>34</v>
      </c>
      <c r="AX490" s="13" t="s">
        <v>78</v>
      </c>
      <c r="AY490" s="243" t="s">
        <v>149</v>
      </c>
    </row>
    <row r="491" s="13" customFormat="1">
      <c r="A491" s="13"/>
      <c r="B491" s="232"/>
      <c r="C491" s="233"/>
      <c r="D491" s="234" t="s">
        <v>158</v>
      </c>
      <c r="E491" s="235" t="s">
        <v>1</v>
      </c>
      <c r="F491" s="236" t="s">
        <v>641</v>
      </c>
      <c r="G491" s="233"/>
      <c r="H491" s="237">
        <v>4.0999999999999996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158</v>
      </c>
      <c r="AU491" s="243" t="s">
        <v>156</v>
      </c>
      <c r="AV491" s="13" t="s">
        <v>156</v>
      </c>
      <c r="AW491" s="13" t="s">
        <v>34</v>
      </c>
      <c r="AX491" s="13" t="s">
        <v>78</v>
      </c>
      <c r="AY491" s="243" t="s">
        <v>149</v>
      </c>
    </row>
    <row r="492" s="14" customFormat="1">
      <c r="A492" s="14"/>
      <c r="B492" s="244"/>
      <c r="C492" s="245"/>
      <c r="D492" s="234" t="s">
        <v>158</v>
      </c>
      <c r="E492" s="246" t="s">
        <v>1</v>
      </c>
      <c r="F492" s="247" t="s">
        <v>165</v>
      </c>
      <c r="G492" s="245"/>
      <c r="H492" s="248">
        <v>48.899999999999999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158</v>
      </c>
      <c r="AU492" s="254" t="s">
        <v>156</v>
      </c>
      <c r="AV492" s="14" t="s">
        <v>155</v>
      </c>
      <c r="AW492" s="14" t="s">
        <v>34</v>
      </c>
      <c r="AX492" s="14" t="s">
        <v>86</v>
      </c>
      <c r="AY492" s="254" t="s">
        <v>149</v>
      </c>
    </row>
    <row r="493" s="2" customFormat="1" ht="14.4" customHeight="1">
      <c r="A493" s="39"/>
      <c r="B493" s="40"/>
      <c r="C493" s="218" t="s">
        <v>720</v>
      </c>
      <c r="D493" s="218" t="s">
        <v>151</v>
      </c>
      <c r="E493" s="219" t="s">
        <v>721</v>
      </c>
      <c r="F493" s="220" t="s">
        <v>722</v>
      </c>
      <c r="G493" s="221" t="s">
        <v>243</v>
      </c>
      <c r="H493" s="222">
        <v>66.239999999999995</v>
      </c>
      <c r="I493" s="223"/>
      <c r="J493" s="224">
        <f>ROUND(I493*H493,2)</f>
        <v>0</v>
      </c>
      <c r="K493" s="225"/>
      <c r="L493" s="45"/>
      <c r="M493" s="226" t="s">
        <v>1</v>
      </c>
      <c r="N493" s="227" t="s">
        <v>44</v>
      </c>
      <c r="O493" s="92"/>
      <c r="P493" s="228">
        <f>O493*H493</f>
        <v>0</v>
      </c>
      <c r="Q493" s="228">
        <v>1.0000000000000001E-05</v>
      </c>
      <c r="R493" s="228">
        <f>Q493*H493</f>
        <v>0.00066240000000000005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236</v>
      </c>
      <c r="AT493" s="230" t="s">
        <v>151</v>
      </c>
      <c r="AU493" s="230" t="s">
        <v>156</v>
      </c>
      <c r="AY493" s="18" t="s">
        <v>149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156</v>
      </c>
      <c r="BK493" s="231">
        <f>ROUND(I493*H493,2)</f>
        <v>0</v>
      </c>
      <c r="BL493" s="18" t="s">
        <v>236</v>
      </c>
      <c r="BM493" s="230" t="s">
        <v>723</v>
      </c>
    </row>
    <row r="494" s="13" customFormat="1">
      <c r="A494" s="13"/>
      <c r="B494" s="232"/>
      <c r="C494" s="233"/>
      <c r="D494" s="234" t="s">
        <v>158</v>
      </c>
      <c r="E494" s="235" t="s">
        <v>1</v>
      </c>
      <c r="F494" s="236" t="s">
        <v>724</v>
      </c>
      <c r="G494" s="233"/>
      <c r="H494" s="237">
        <v>21.440000000000001</v>
      </c>
      <c r="I494" s="238"/>
      <c r="J494" s="233"/>
      <c r="K494" s="233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158</v>
      </c>
      <c r="AU494" s="243" t="s">
        <v>156</v>
      </c>
      <c r="AV494" s="13" t="s">
        <v>156</v>
      </c>
      <c r="AW494" s="13" t="s">
        <v>34</v>
      </c>
      <c r="AX494" s="13" t="s">
        <v>78</v>
      </c>
      <c r="AY494" s="243" t="s">
        <v>149</v>
      </c>
    </row>
    <row r="495" s="13" customFormat="1">
      <c r="A495" s="13"/>
      <c r="B495" s="232"/>
      <c r="C495" s="233"/>
      <c r="D495" s="234" t="s">
        <v>158</v>
      </c>
      <c r="E495" s="235" t="s">
        <v>1</v>
      </c>
      <c r="F495" s="236" t="s">
        <v>725</v>
      </c>
      <c r="G495" s="233"/>
      <c r="H495" s="237">
        <v>17.199999999999999</v>
      </c>
      <c r="I495" s="238"/>
      <c r="J495" s="233"/>
      <c r="K495" s="233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158</v>
      </c>
      <c r="AU495" s="243" t="s">
        <v>156</v>
      </c>
      <c r="AV495" s="13" t="s">
        <v>156</v>
      </c>
      <c r="AW495" s="13" t="s">
        <v>34</v>
      </c>
      <c r="AX495" s="13" t="s">
        <v>78</v>
      </c>
      <c r="AY495" s="243" t="s">
        <v>149</v>
      </c>
    </row>
    <row r="496" s="13" customFormat="1">
      <c r="A496" s="13"/>
      <c r="B496" s="232"/>
      <c r="C496" s="233"/>
      <c r="D496" s="234" t="s">
        <v>158</v>
      </c>
      <c r="E496" s="235" t="s">
        <v>1</v>
      </c>
      <c r="F496" s="236" t="s">
        <v>726</v>
      </c>
      <c r="G496" s="233"/>
      <c r="H496" s="237">
        <v>15.6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158</v>
      </c>
      <c r="AU496" s="243" t="s">
        <v>156</v>
      </c>
      <c r="AV496" s="13" t="s">
        <v>156</v>
      </c>
      <c r="AW496" s="13" t="s">
        <v>34</v>
      </c>
      <c r="AX496" s="13" t="s">
        <v>78</v>
      </c>
      <c r="AY496" s="243" t="s">
        <v>149</v>
      </c>
    </row>
    <row r="497" s="13" customFormat="1">
      <c r="A497" s="13"/>
      <c r="B497" s="232"/>
      <c r="C497" s="233"/>
      <c r="D497" s="234" t="s">
        <v>158</v>
      </c>
      <c r="E497" s="235" t="s">
        <v>1</v>
      </c>
      <c r="F497" s="236" t="s">
        <v>727</v>
      </c>
      <c r="G497" s="233"/>
      <c r="H497" s="237">
        <v>12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158</v>
      </c>
      <c r="AU497" s="243" t="s">
        <v>156</v>
      </c>
      <c r="AV497" s="13" t="s">
        <v>156</v>
      </c>
      <c r="AW497" s="13" t="s">
        <v>34</v>
      </c>
      <c r="AX497" s="13" t="s">
        <v>78</v>
      </c>
      <c r="AY497" s="243" t="s">
        <v>149</v>
      </c>
    </row>
    <row r="498" s="14" customFormat="1">
      <c r="A498" s="14"/>
      <c r="B498" s="244"/>
      <c r="C498" s="245"/>
      <c r="D498" s="234" t="s">
        <v>158</v>
      </c>
      <c r="E498" s="246" t="s">
        <v>1</v>
      </c>
      <c r="F498" s="247" t="s">
        <v>165</v>
      </c>
      <c r="G498" s="245"/>
      <c r="H498" s="248">
        <v>66.240000000000009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158</v>
      </c>
      <c r="AU498" s="254" t="s">
        <v>156</v>
      </c>
      <c r="AV498" s="14" t="s">
        <v>155</v>
      </c>
      <c r="AW498" s="14" t="s">
        <v>34</v>
      </c>
      <c r="AX498" s="14" t="s">
        <v>86</v>
      </c>
      <c r="AY498" s="254" t="s">
        <v>149</v>
      </c>
    </row>
    <row r="499" s="2" customFormat="1" ht="14.4" customHeight="1">
      <c r="A499" s="39"/>
      <c r="B499" s="40"/>
      <c r="C499" s="276" t="s">
        <v>728</v>
      </c>
      <c r="D499" s="276" t="s">
        <v>346</v>
      </c>
      <c r="E499" s="277" t="s">
        <v>729</v>
      </c>
      <c r="F499" s="278" t="s">
        <v>730</v>
      </c>
      <c r="G499" s="279" t="s">
        <v>243</v>
      </c>
      <c r="H499" s="280">
        <v>69.552000000000007</v>
      </c>
      <c r="I499" s="281"/>
      <c r="J499" s="282">
        <f>ROUND(I499*H499,2)</f>
        <v>0</v>
      </c>
      <c r="K499" s="283"/>
      <c r="L499" s="284"/>
      <c r="M499" s="285" t="s">
        <v>1</v>
      </c>
      <c r="N499" s="286" t="s">
        <v>44</v>
      </c>
      <c r="O499" s="92"/>
      <c r="P499" s="228">
        <f>O499*H499</f>
        <v>0</v>
      </c>
      <c r="Q499" s="228">
        <v>0.00020000000000000001</v>
      </c>
      <c r="R499" s="228">
        <f>Q499*H499</f>
        <v>0.013910400000000002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335</v>
      </c>
      <c r="AT499" s="230" t="s">
        <v>346</v>
      </c>
      <c r="AU499" s="230" t="s">
        <v>156</v>
      </c>
      <c r="AY499" s="18" t="s">
        <v>149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156</v>
      </c>
      <c r="BK499" s="231">
        <f>ROUND(I499*H499,2)</f>
        <v>0</v>
      </c>
      <c r="BL499" s="18" t="s">
        <v>236</v>
      </c>
      <c r="BM499" s="230" t="s">
        <v>731</v>
      </c>
    </row>
    <row r="500" s="13" customFormat="1">
      <c r="A500" s="13"/>
      <c r="B500" s="232"/>
      <c r="C500" s="233"/>
      <c r="D500" s="234" t="s">
        <v>158</v>
      </c>
      <c r="E500" s="235" t="s">
        <v>1</v>
      </c>
      <c r="F500" s="236" t="s">
        <v>732</v>
      </c>
      <c r="G500" s="233"/>
      <c r="H500" s="237">
        <v>66.239999999999995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158</v>
      </c>
      <c r="AU500" s="243" t="s">
        <v>156</v>
      </c>
      <c r="AV500" s="13" t="s">
        <v>156</v>
      </c>
      <c r="AW500" s="13" t="s">
        <v>34</v>
      </c>
      <c r="AX500" s="13" t="s">
        <v>86</v>
      </c>
      <c r="AY500" s="243" t="s">
        <v>149</v>
      </c>
    </row>
    <row r="501" s="13" customFormat="1">
      <c r="A501" s="13"/>
      <c r="B501" s="232"/>
      <c r="C501" s="233"/>
      <c r="D501" s="234" t="s">
        <v>158</v>
      </c>
      <c r="E501" s="233"/>
      <c r="F501" s="236" t="s">
        <v>733</v>
      </c>
      <c r="G501" s="233"/>
      <c r="H501" s="237">
        <v>69.552000000000007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158</v>
      </c>
      <c r="AU501" s="243" t="s">
        <v>156</v>
      </c>
      <c r="AV501" s="13" t="s">
        <v>156</v>
      </c>
      <c r="AW501" s="13" t="s">
        <v>4</v>
      </c>
      <c r="AX501" s="13" t="s">
        <v>86</v>
      </c>
      <c r="AY501" s="243" t="s">
        <v>149</v>
      </c>
    </row>
    <row r="502" s="2" customFormat="1" ht="14.4" customHeight="1">
      <c r="A502" s="39"/>
      <c r="B502" s="40"/>
      <c r="C502" s="218" t="s">
        <v>734</v>
      </c>
      <c r="D502" s="218" t="s">
        <v>151</v>
      </c>
      <c r="E502" s="219" t="s">
        <v>735</v>
      </c>
      <c r="F502" s="220" t="s">
        <v>736</v>
      </c>
      <c r="G502" s="221" t="s">
        <v>243</v>
      </c>
      <c r="H502" s="222">
        <v>4.2000000000000002</v>
      </c>
      <c r="I502" s="223"/>
      <c r="J502" s="224">
        <f>ROUND(I502*H502,2)</f>
        <v>0</v>
      </c>
      <c r="K502" s="225"/>
      <c r="L502" s="45"/>
      <c r="M502" s="226" t="s">
        <v>1</v>
      </c>
      <c r="N502" s="227" t="s">
        <v>44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236</v>
      </c>
      <c r="AT502" s="230" t="s">
        <v>151</v>
      </c>
      <c r="AU502" s="230" t="s">
        <v>156</v>
      </c>
      <c r="AY502" s="18" t="s">
        <v>149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156</v>
      </c>
      <c r="BK502" s="231">
        <f>ROUND(I502*H502,2)</f>
        <v>0</v>
      </c>
      <c r="BL502" s="18" t="s">
        <v>236</v>
      </c>
      <c r="BM502" s="230" t="s">
        <v>737</v>
      </c>
    </row>
    <row r="503" s="13" customFormat="1">
      <c r="A503" s="13"/>
      <c r="B503" s="232"/>
      <c r="C503" s="233"/>
      <c r="D503" s="234" t="s">
        <v>158</v>
      </c>
      <c r="E503" s="235" t="s">
        <v>1</v>
      </c>
      <c r="F503" s="236" t="s">
        <v>738</v>
      </c>
      <c r="G503" s="233"/>
      <c r="H503" s="237">
        <v>1.8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158</v>
      </c>
      <c r="AU503" s="243" t="s">
        <v>156</v>
      </c>
      <c r="AV503" s="13" t="s">
        <v>156</v>
      </c>
      <c r="AW503" s="13" t="s">
        <v>34</v>
      </c>
      <c r="AX503" s="13" t="s">
        <v>78</v>
      </c>
      <c r="AY503" s="243" t="s">
        <v>149</v>
      </c>
    </row>
    <row r="504" s="13" customFormat="1">
      <c r="A504" s="13"/>
      <c r="B504" s="232"/>
      <c r="C504" s="233"/>
      <c r="D504" s="234" t="s">
        <v>158</v>
      </c>
      <c r="E504" s="235" t="s">
        <v>1</v>
      </c>
      <c r="F504" s="236" t="s">
        <v>739</v>
      </c>
      <c r="G504" s="233"/>
      <c r="H504" s="237">
        <v>2.3999999999999999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158</v>
      </c>
      <c r="AU504" s="243" t="s">
        <v>156</v>
      </c>
      <c r="AV504" s="13" t="s">
        <v>156</v>
      </c>
      <c r="AW504" s="13" t="s">
        <v>34</v>
      </c>
      <c r="AX504" s="13" t="s">
        <v>78</v>
      </c>
      <c r="AY504" s="243" t="s">
        <v>149</v>
      </c>
    </row>
    <row r="505" s="14" customFormat="1">
      <c r="A505" s="14"/>
      <c r="B505" s="244"/>
      <c r="C505" s="245"/>
      <c r="D505" s="234" t="s">
        <v>158</v>
      </c>
      <c r="E505" s="246" t="s">
        <v>1</v>
      </c>
      <c r="F505" s="247" t="s">
        <v>165</v>
      </c>
      <c r="G505" s="245"/>
      <c r="H505" s="248">
        <v>4.2000000000000002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158</v>
      </c>
      <c r="AU505" s="254" t="s">
        <v>156</v>
      </c>
      <c r="AV505" s="14" t="s">
        <v>155</v>
      </c>
      <c r="AW505" s="14" t="s">
        <v>34</v>
      </c>
      <c r="AX505" s="14" t="s">
        <v>86</v>
      </c>
      <c r="AY505" s="254" t="s">
        <v>149</v>
      </c>
    </row>
    <row r="506" s="2" customFormat="1" ht="14.4" customHeight="1">
      <c r="A506" s="39"/>
      <c r="B506" s="40"/>
      <c r="C506" s="276" t="s">
        <v>740</v>
      </c>
      <c r="D506" s="276" t="s">
        <v>346</v>
      </c>
      <c r="E506" s="277" t="s">
        <v>741</v>
      </c>
      <c r="F506" s="278" t="s">
        <v>742</v>
      </c>
      <c r="G506" s="279" t="s">
        <v>243</v>
      </c>
      <c r="H506" s="280">
        <v>4.4100000000000001</v>
      </c>
      <c r="I506" s="281"/>
      <c r="J506" s="282">
        <f>ROUND(I506*H506,2)</f>
        <v>0</v>
      </c>
      <c r="K506" s="283"/>
      <c r="L506" s="284"/>
      <c r="M506" s="285" t="s">
        <v>1</v>
      </c>
      <c r="N506" s="286" t="s">
        <v>44</v>
      </c>
      <c r="O506" s="92"/>
      <c r="P506" s="228">
        <f>O506*H506</f>
        <v>0</v>
      </c>
      <c r="Q506" s="228">
        <v>0.00016000000000000001</v>
      </c>
      <c r="R506" s="228">
        <f>Q506*H506</f>
        <v>0.00070560000000000013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335</v>
      </c>
      <c r="AT506" s="230" t="s">
        <v>346</v>
      </c>
      <c r="AU506" s="230" t="s">
        <v>156</v>
      </c>
      <c r="AY506" s="18" t="s">
        <v>149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156</v>
      </c>
      <c r="BK506" s="231">
        <f>ROUND(I506*H506,2)</f>
        <v>0</v>
      </c>
      <c r="BL506" s="18" t="s">
        <v>236</v>
      </c>
      <c r="BM506" s="230" t="s">
        <v>743</v>
      </c>
    </row>
    <row r="507" s="13" customFormat="1">
      <c r="A507" s="13"/>
      <c r="B507" s="232"/>
      <c r="C507" s="233"/>
      <c r="D507" s="234" t="s">
        <v>158</v>
      </c>
      <c r="E507" s="235" t="s">
        <v>1</v>
      </c>
      <c r="F507" s="236" t="s">
        <v>744</v>
      </c>
      <c r="G507" s="233"/>
      <c r="H507" s="237">
        <v>4.2000000000000002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158</v>
      </c>
      <c r="AU507" s="243" t="s">
        <v>156</v>
      </c>
      <c r="AV507" s="13" t="s">
        <v>156</v>
      </c>
      <c r="AW507" s="13" t="s">
        <v>34</v>
      </c>
      <c r="AX507" s="13" t="s">
        <v>86</v>
      </c>
      <c r="AY507" s="243" t="s">
        <v>149</v>
      </c>
    </row>
    <row r="508" s="13" customFormat="1">
      <c r="A508" s="13"/>
      <c r="B508" s="232"/>
      <c r="C508" s="233"/>
      <c r="D508" s="234" t="s">
        <v>158</v>
      </c>
      <c r="E508" s="233"/>
      <c r="F508" s="236" t="s">
        <v>745</v>
      </c>
      <c r="G508" s="233"/>
      <c r="H508" s="237">
        <v>4.4100000000000001</v>
      </c>
      <c r="I508" s="238"/>
      <c r="J508" s="233"/>
      <c r="K508" s="233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158</v>
      </c>
      <c r="AU508" s="243" t="s">
        <v>156</v>
      </c>
      <c r="AV508" s="13" t="s">
        <v>156</v>
      </c>
      <c r="AW508" s="13" t="s">
        <v>4</v>
      </c>
      <c r="AX508" s="13" t="s">
        <v>86</v>
      </c>
      <c r="AY508" s="243" t="s">
        <v>149</v>
      </c>
    </row>
    <row r="509" s="2" customFormat="1" ht="24.15" customHeight="1">
      <c r="A509" s="39"/>
      <c r="B509" s="40"/>
      <c r="C509" s="218" t="s">
        <v>746</v>
      </c>
      <c r="D509" s="218" t="s">
        <v>151</v>
      </c>
      <c r="E509" s="219" t="s">
        <v>747</v>
      </c>
      <c r="F509" s="220" t="s">
        <v>748</v>
      </c>
      <c r="G509" s="221" t="s">
        <v>300</v>
      </c>
      <c r="H509" s="222">
        <v>0.27400000000000002</v>
      </c>
      <c r="I509" s="223"/>
      <c r="J509" s="224">
        <f>ROUND(I509*H509,2)</f>
        <v>0</v>
      </c>
      <c r="K509" s="225"/>
      <c r="L509" s="45"/>
      <c r="M509" s="226" t="s">
        <v>1</v>
      </c>
      <c r="N509" s="227" t="s">
        <v>44</v>
      </c>
      <c r="O509" s="92"/>
      <c r="P509" s="228">
        <f>O509*H509</f>
        <v>0</v>
      </c>
      <c r="Q509" s="228">
        <v>0</v>
      </c>
      <c r="R509" s="228">
        <f>Q509*H509</f>
        <v>0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236</v>
      </c>
      <c r="AT509" s="230" t="s">
        <v>151</v>
      </c>
      <c r="AU509" s="230" t="s">
        <v>156</v>
      </c>
      <c r="AY509" s="18" t="s">
        <v>149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156</v>
      </c>
      <c r="BK509" s="231">
        <f>ROUND(I509*H509,2)</f>
        <v>0</v>
      </c>
      <c r="BL509" s="18" t="s">
        <v>236</v>
      </c>
      <c r="BM509" s="230" t="s">
        <v>749</v>
      </c>
    </row>
    <row r="510" s="2" customFormat="1" ht="24.15" customHeight="1">
      <c r="A510" s="39"/>
      <c r="B510" s="40"/>
      <c r="C510" s="218" t="s">
        <v>750</v>
      </c>
      <c r="D510" s="218" t="s">
        <v>151</v>
      </c>
      <c r="E510" s="219" t="s">
        <v>751</v>
      </c>
      <c r="F510" s="220" t="s">
        <v>752</v>
      </c>
      <c r="G510" s="221" t="s">
        <v>300</v>
      </c>
      <c r="H510" s="222">
        <v>0.27400000000000002</v>
      </c>
      <c r="I510" s="223"/>
      <c r="J510" s="224">
        <f>ROUND(I510*H510,2)</f>
        <v>0</v>
      </c>
      <c r="K510" s="225"/>
      <c r="L510" s="45"/>
      <c r="M510" s="226" t="s">
        <v>1</v>
      </c>
      <c r="N510" s="227" t="s">
        <v>44</v>
      </c>
      <c r="O510" s="92"/>
      <c r="P510" s="228">
        <f>O510*H510</f>
        <v>0</v>
      </c>
      <c r="Q510" s="228">
        <v>0</v>
      </c>
      <c r="R510" s="228">
        <f>Q510*H510</f>
        <v>0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236</v>
      </c>
      <c r="AT510" s="230" t="s">
        <v>151</v>
      </c>
      <c r="AU510" s="230" t="s">
        <v>156</v>
      </c>
      <c r="AY510" s="18" t="s">
        <v>149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156</v>
      </c>
      <c r="BK510" s="231">
        <f>ROUND(I510*H510,2)</f>
        <v>0</v>
      </c>
      <c r="BL510" s="18" t="s">
        <v>236</v>
      </c>
      <c r="BM510" s="230" t="s">
        <v>753</v>
      </c>
    </row>
    <row r="511" s="12" customFormat="1" ht="22.8" customHeight="1">
      <c r="A511" s="12"/>
      <c r="B511" s="203"/>
      <c r="C511" s="204"/>
      <c r="D511" s="205" t="s">
        <v>77</v>
      </c>
      <c r="E511" s="216" t="s">
        <v>754</v>
      </c>
      <c r="F511" s="216" t="s">
        <v>755</v>
      </c>
      <c r="G511" s="204"/>
      <c r="H511" s="204"/>
      <c r="I511" s="207"/>
      <c r="J511" s="217">
        <f>BK511</f>
        <v>0</v>
      </c>
      <c r="K511" s="204"/>
      <c r="L511" s="208"/>
      <c r="M511" s="209"/>
      <c r="N511" s="210"/>
      <c r="O511" s="210"/>
      <c r="P511" s="211">
        <f>SUM(P512:P524)</f>
        <v>0</v>
      </c>
      <c r="Q511" s="210"/>
      <c r="R511" s="211">
        <f>SUM(R512:R524)</f>
        <v>0.31990299999999994</v>
      </c>
      <c r="S511" s="210"/>
      <c r="T511" s="212">
        <f>SUM(T512:T524)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13" t="s">
        <v>156</v>
      </c>
      <c r="AT511" s="214" t="s">
        <v>77</v>
      </c>
      <c r="AU511" s="214" t="s">
        <v>86</v>
      </c>
      <c r="AY511" s="213" t="s">
        <v>149</v>
      </c>
      <c r="BK511" s="215">
        <f>SUM(BK512:BK524)</f>
        <v>0</v>
      </c>
    </row>
    <row r="512" s="2" customFormat="1" ht="14.4" customHeight="1">
      <c r="A512" s="39"/>
      <c r="B512" s="40"/>
      <c r="C512" s="218" t="s">
        <v>756</v>
      </c>
      <c r="D512" s="218" t="s">
        <v>151</v>
      </c>
      <c r="E512" s="219" t="s">
        <v>757</v>
      </c>
      <c r="F512" s="220" t="s">
        <v>758</v>
      </c>
      <c r="G512" s="221" t="s">
        <v>90</v>
      </c>
      <c r="H512" s="222">
        <v>16.399999999999999</v>
      </c>
      <c r="I512" s="223"/>
      <c r="J512" s="224">
        <f>ROUND(I512*H512,2)</f>
        <v>0</v>
      </c>
      <c r="K512" s="225"/>
      <c r="L512" s="45"/>
      <c r="M512" s="226" t="s">
        <v>1</v>
      </c>
      <c r="N512" s="227" t="s">
        <v>44</v>
      </c>
      <c r="O512" s="92"/>
      <c r="P512" s="228">
        <f>O512*H512</f>
        <v>0</v>
      </c>
      <c r="Q512" s="228">
        <v>0.00029999999999999997</v>
      </c>
      <c r="R512" s="228">
        <f>Q512*H512</f>
        <v>0.004919999999999999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236</v>
      </c>
      <c r="AT512" s="230" t="s">
        <v>151</v>
      </c>
      <c r="AU512" s="230" t="s">
        <v>156</v>
      </c>
      <c r="AY512" s="18" t="s">
        <v>149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156</v>
      </c>
      <c r="BK512" s="231">
        <f>ROUND(I512*H512,2)</f>
        <v>0</v>
      </c>
      <c r="BL512" s="18" t="s">
        <v>236</v>
      </c>
      <c r="BM512" s="230" t="s">
        <v>759</v>
      </c>
    </row>
    <row r="513" s="13" customFormat="1">
      <c r="A513" s="13"/>
      <c r="B513" s="232"/>
      <c r="C513" s="233"/>
      <c r="D513" s="234" t="s">
        <v>158</v>
      </c>
      <c r="E513" s="235" t="s">
        <v>1</v>
      </c>
      <c r="F513" s="236" t="s">
        <v>88</v>
      </c>
      <c r="G513" s="233"/>
      <c r="H513" s="237">
        <v>16.399999999999999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158</v>
      </c>
      <c r="AU513" s="243" t="s">
        <v>156</v>
      </c>
      <c r="AV513" s="13" t="s">
        <v>156</v>
      </c>
      <c r="AW513" s="13" t="s">
        <v>34</v>
      </c>
      <c r="AX513" s="13" t="s">
        <v>86</v>
      </c>
      <c r="AY513" s="243" t="s">
        <v>149</v>
      </c>
    </row>
    <row r="514" s="2" customFormat="1" ht="24.15" customHeight="1">
      <c r="A514" s="39"/>
      <c r="B514" s="40"/>
      <c r="C514" s="218" t="s">
        <v>760</v>
      </c>
      <c r="D514" s="218" t="s">
        <v>151</v>
      </c>
      <c r="E514" s="219" t="s">
        <v>761</v>
      </c>
      <c r="F514" s="220" t="s">
        <v>762</v>
      </c>
      <c r="G514" s="221" t="s">
        <v>90</v>
      </c>
      <c r="H514" s="222">
        <v>16.399999999999999</v>
      </c>
      <c r="I514" s="223"/>
      <c r="J514" s="224">
        <f>ROUND(I514*H514,2)</f>
        <v>0</v>
      </c>
      <c r="K514" s="225"/>
      <c r="L514" s="45"/>
      <c r="M514" s="226" t="s">
        <v>1</v>
      </c>
      <c r="N514" s="227" t="s">
        <v>44</v>
      </c>
      <c r="O514" s="92"/>
      <c r="P514" s="228">
        <f>O514*H514</f>
        <v>0</v>
      </c>
      <c r="Q514" s="228">
        <v>0.0053</v>
      </c>
      <c r="R514" s="228">
        <f>Q514*H514</f>
        <v>0.086919999999999997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236</v>
      </c>
      <c r="AT514" s="230" t="s">
        <v>151</v>
      </c>
      <c r="AU514" s="230" t="s">
        <v>156</v>
      </c>
      <c r="AY514" s="18" t="s">
        <v>149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156</v>
      </c>
      <c r="BK514" s="231">
        <f>ROUND(I514*H514,2)</f>
        <v>0</v>
      </c>
      <c r="BL514" s="18" t="s">
        <v>236</v>
      </c>
      <c r="BM514" s="230" t="s">
        <v>763</v>
      </c>
    </row>
    <row r="515" s="13" customFormat="1">
      <c r="A515" s="13"/>
      <c r="B515" s="232"/>
      <c r="C515" s="233"/>
      <c r="D515" s="234" t="s">
        <v>158</v>
      </c>
      <c r="E515" s="235" t="s">
        <v>1</v>
      </c>
      <c r="F515" s="236" t="s">
        <v>88</v>
      </c>
      <c r="G515" s="233"/>
      <c r="H515" s="237">
        <v>16.399999999999999</v>
      </c>
      <c r="I515" s="238"/>
      <c r="J515" s="233"/>
      <c r="K515" s="233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158</v>
      </c>
      <c r="AU515" s="243" t="s">
        <v>156</v>
      </c>
      <c r="AV515" s="13" t="s">
        <v>156</v>
      </c>
      <c r="AW515" s="13" t="s">
        <v>34</v>
      </c>
      <c r="AX515" s="13" t="s">
        <v>86</v>
      </c>
      <c r="AY515" s="243" t="s">
        <v>149</v>
      </c>
    </row>
    <row r="516" s="2" customFormat="1" ht="14.4" customHeight="1">
      <c r="A516" s="39"/>
      <c r="B516" s="40"/>
      <c r="C516" s="276" t="s">
        <v>764</v>
      </c>
      <c r="D516" s="276" t="s">
        <v>346</v>
      </c>
      <c r="E516" s="277" t="s">
        <v>765</v>
      </c>
      <c r="F516" s="278" t="s">
        <v>766</v>
      </c>
      <c r="G516" s="279" t="s">
        <v>90</v>
      </c>
      <c r="H516" s="280">
        <v>18.039999999999999</v>
      </c>
      <c r="I516" s="281"/>
      <c r="J516" s="282">
        <f>ROUND(I516*H516,2)</f>
        <v>0</v>
      </c>
      <c r="K516" s="283"/>
      <c r="L516" s="284"/>
      <c r="M516" s="285" t="s">
        <v>1</v>
      </c>
      <c r="N516" s="286" t="s">
        <v>44</v>
      </c>
      <c r="O516" s="92"/>
      <c r="P516" s="228">
        <f>O516*H516</f>
        <v>0</v>
      </c>
      <c r="Q516" s="228">
        <v>0.0126</v>
      </c>
      <c r="R516" s="228">
        <f>Q516*H516</f>
        <v>0.22730399999999998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335</v>
      </c>
      <c r="AT516" s="230" t="s">
        <v>346</v>
      </c>
      <c r="AU516" s="230" t="s">
        <v>156</v>
      </c>
      <c r="AY516" s="18" t="s">
        <v>149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156</v>
      </c>
      <c r="BK516" s="231">
        <f>ROUND(I516*H516,2)</f>
        <v>0</v>
      </c>
      <c r="BL516" s="18" t="s">
        <v>236</v>
      </c>
      <c r="BM516" s="230" t="s">
        <v>767</v>
      </c>
    </row>
    <row r="517" s="13" customFormat="1">
      <c r="A517" s="13"/>
      <c r="B517" s="232"/>
      <c r="C517" s="233"/>
      <c r="D517" s="234" t="s">
        <v>158</v>
      </c>
      <c r="E517" s="235" t="s">
        <v>1</v>
      </c>
      <c r="F517" s="236" t="s">
        <v>88</v>
      </c>
      <c r="G517" s="233"/>
      <c r="H517" s="237">
        <v>16.399999999999999</v>
      </c>
      <c r="I517" s="238"/>
      <c r="J517" s="233"/>
      <c r="K517" s="233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158</v>
      </c>
      <c r="AU517" s="243" t="s">
        <v>156</v>
      </c>
      <c r="AV517" s="13" t="s">
        <v>156</v>
      </c>
      <c r="AW517" s="13" t="s">
        <v>34</v>
      </c>
      <c r="AX517" s="13" t="s">
        <v>86</v>
      </c>
      <c r="AY517" s="243" t="s">
        <v>149</v>
      </c>
    </row>
    <row r="518" s="13" customFormat="1">
      <c r="A518" s="13"/>
      <c r="B518" s="232"/>
      <c r="C518" s="233"/>
      <c r="D518" s="234" t="s">
        <v>158</v>
      </c>
      <c r="E518" s="233"/>
      <c r="F518" s="236" t="s">
        <v>768</v>
      </c>
      <c r="G518" s="233"/>
      <c r="H518" s="237">
        <v>18.039999999999999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158</v>
      </c>
      <c r="AU518" s="243" t="s">
        <v>156</v>
      </c>
      <c r="AV518" s="13" t="s">
        <v>156</v>
      </c>
      <c r="AW518" s="13" t="s">
        <v>4</v>
      </c>
      <c r="AX518" s="13" t="s">
        <v>86</v>
      </c>
      <c r="AY518" s="243" t="s">
        <v>149</v>
      </c>
    </row>
    <row r="519" s="2" customFormat="1" ht="14.4" customHeight="1">
      <c r="A519" s="39"/>
      <c r="B519" s="40"/>
      <c r="C519" s="218" t="s">
        <v>769</v>
      </c>
      <c r="D519" s="218" t="s">
        <v>151</v>
      </c>
      <c r="E519" s="219" t="s">
        <v>770</v>
      </c>
      <c r="F519" s="220" t="s">
        <v>771</v>
      </c>
      <c r="G519" s="221" t="s">
        <v>243</v>
      </c>
      <c r="H519" s="222">
        <v>0.90000000000000002</v>
      </c>
      <c r="I519" s="223"/>
      <c r="J519" s="224">
        <f>ROUND(I519*H519,2)</f>
        <v>0</v>
      </c>
      <c r="K519" s="225"/>
      <c r="L519" s="45"/>
      <c r="M519" s="226" t="s">
        <v>1</v>
      </c>
      <c r="N519" s="227" t="s">
        <v>44</v>
      </c>
      <c r="O519" s="92"/>
      <c r="P519" s="228">
        <f>O519*H519</f>
        <v>0</v>
      </c>
      <c r="Q519" s="228">
        <v>0.00055000000000000003</v>
      </c>
      <c r="R519" s="228">
        <f>Q519*H519</f>
        <v>0.000495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236</v>
      </c>
      <c r="AT519" s="230" t="s">
        <v>151</v>
      </c>
      <c r="AU519" s="230" t="s">
        <v>156</v>
      </c>
      <c r="AY519" s="18" t="s">
        <v>149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156</v>
      </c>
      <c r="BK519" s="231">
        <f>ROUND(I519*H519,2)</f>
        <v>0</v>
      </c>
      <c r="BL519" s="18" t="s">
        <v>236</v>
      </c>
      <c r="BM519" s="230" t="s">
        <v>772</v>
      </c>
    </row>
    <row r="520" s="13" customFormat="1">
      <c r="A520" s="13"/>
      <c r="B520" s="232"/>
      <c r="C520" s="233"/>
      <c r="D520" s="234" t="s">
        <v>158</v>
      </c>
      <c r="E520" s="235" t="s">
        <v>1</v>
      </c>
      <c r="F520" s="236" t="s">
        <v>773</v>
      </c>
      <c r="G520" s="233"/>
      <c r="H520" s="237">
        <v>0.90000000000000002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158</v>
      </c>
      <c r="AU520" s="243" t="s">
        <v>156</v>
      </c>
      <c r="AV520" s="13" t="s">
        <v>156</v>
      </c>
      <c r="AW520" s="13" t="s">
        <v>34</v>
      </c>
      <c r="AX520" s="13" t="s">
        <v>86</v>
      </c>
      <c r="AY520" s="243" t="s">
        <v>149</v>
      </c>
    </row>
    <row r="521" s="2" customFormat="1" ht="14.4" customHeight="1">
      <c r="A521" s="39"/>
      <c r="B521" s="40"/>
      <c r="C521" s="218" t="s">
        <v>774</v>
      </c>
      <c r="D521" s="218" t="s">
        <v>151</v>
      </c>
      <c r="E521" s="219" t="s">
        <v>775</v>
      </c>
      <c r="F521" s="220" t="s">
        <v>776</v>
      </c>
      <c r="G521" s="221" t="s">
        <v>243</v>
      </c>
      <c r="H521" s="222">
        <v>8.8000000000000007</v>
      </c>
      <c r="I521" s="223"/>
      <c r="J521" s="224">
        <f>ROUND(I521*H521,2)</f>
        <v>0</v>
      </c>
      <c r="K521" s="225"/>
      <c r="L521" s="45"/>
      <c r="M521" s="226" t="s">
        <v>1</v>
      </c>
      <c r="N521" s="227" t="s">
        <v>44</v>
      </c>
      <c r="O521" s="92"/>
      <c r="P521" s="228">
        <f>O521*H521</f>
        <v>0</v>
      </c>
      <c r="Q521" s="228">
        <v>3.0000000000000001E-05</v>
      </c>
      <c r="R521" s="228">
        <f>Q521*H521</f>
        <v>0.00026400000000000002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236</v>
      </c>
      <c r="AT521" s="230" t="s">
        <v>151</v>
      </c>
      <c r="AU521" s="230" t="s">
        <v>156</v>
      </c>
      <c r="AY521" s="18" t="s">
        <v>149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156</v>
      </c>
      <c r="BK521" s="231">
        <f>ROUND(I521*H521,2)</f>
        <v>0</v>
      </c>
      <c r="BL521" s="18" t="s">
        <v>236</v>
      </c>
      <c r="BM521" s="230" t="s">
        <v>777</v>
      </c>
    </row>
    <row r="522" s="13" customFormat="1">
      <c r="A522" s="13"/>
      <c r="B522" s="232"/>
      <c r="C522" s="233"/>
      <c r="D522" s="234" t="s">
        <v>158</v>
      </c>
      <c r="E522" s="235" t="s">
        <v>1</v>
      </c>
      <c r="F522" s="236" t="s">
        <v>778</v>
      </c>
      <c r="G522" s="233"/>
      <c r="H522" s="237">
        <v>8.8000000000000007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158</v>
      </c>
      <c r="AU522" s="243" t="s">
        <v>156</v>
      </c>
      <c r="AV522" s="13" t="s">
        <v>156</v>
      </c>
      <c r="AW522" s="13" t="s">
        <v>34</v>
      </c>
      <c r="AX522" s="13" t="s">
        <v>86</v>
      </c>
      <c r="AY522" s="243" t="s">
        <v>149</v>
      </c>
    </row>
    <row r="523" s="2" customFormat="1" ht="24.15" customHeight="1">
      <c r="A523" s="39"/>
      <c r="B523" s="40"/>
      <c r="C523" s="218" t="s">
        <v>779</v>
      </c>
      <c r="D523" s="218" t="s">
        <v>151</v>
      </c>
      <c r="E523" s="219" t="s">
        <v>780</v>
      </c>
      <c r="F523" s="220" t="s">
        <v>781</v>
      </c>
      <c r="G523" s="221" t="s">
        <v>300</v>
      </c>
      <c r="H523" s="222">
        <v>0.32000000000000001</v>
      </c>
      <c r="I523" s="223"/>
      <c r="J523" s="224">
        <f>ROUND(I523*H523,2)</f>
        <v>0</v>
      </c>
      <c r="K523" s="225"/>
      <c r="L523" s="45"/>
      <c r="M523" s="226" t="s">
        <v>1</v>
      </c>
      <c r="N523" s="227" t="s">
        <v>44</v>
      </c>
      <c r="O523" s="92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236</v>
      </c>
      <c r="AT523" s="230" t="s">
        <v>151</v>
      </c>
      <c r="AU523" s="230" t="s">
        <v>156</v>
      </c>
      <c r="AY523" s="18" t="s">
        <v>149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156</v>
      </c>
      <c r="BK523" s="231">
        <f>ROUND(I523*H523,2)</f>
        <v>0</v>
      </c>
      <c r="BL523" s="18" t="s">
        <v>236</v>
      </c>
      <c r="BM523" s="230" t="s">
        <v>782</v>
      </c>
    </row>
    <row r="524" s="2" customFormat="1" ht="24.15" customHeight="1">
      <c r="A524" s="39"/>
      <c r="B524" s="40"/>
      <c r="C524" s="218" t="s">
        <v>783</v>
      </c>
      <c r="D524" s="218" t="s">
        <v>151</v>
      </c>
      <c r="E524" s="219" t="s">
        <v>784</v>
      </c>
      <c r="F524" s="220" t="s">
        <v>785</v>
      </c>
      <c r="G524" s="221" t="s">
        <v>300</v>
      </c>
      <c r="H524" s="222">
        <v>0.32000000000000001</v>
      </c>
      <c r="I524" s="223"/>
      <c r="J524" s="224">
        <f>ROUND(I524*H524,2)</f>
        <v>0</v>
      </c>
      <c r="K524" s="225"/>
      <c r="L524" s="45"/>
      <c r="M524" s="226" t="s">
        <v>1</v>
      </c>
      <c r="N524" s="227" t="s">
        <v>44</v>
      </c>
      <c r="O524" s="92"/>
      <c r="P524" s="228">
        <f>O524*H524</f>
        <v>0</v>
      </c>
      <c r="Q524" s="228">
        <v>0</v>
      </c>
      <c r="R524" s="228">
        <f>Q524*H524</f>
        <v>0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236</v>
      </c>
      <c r="AT524" s="230" t="s">
        <v>151</v>
      </c>
      <c r="AU524" s="230" t="s">
        <v>156</v>
      </c>
      <c r="AY524" s="18" t="s">
        <v>149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156</v>
      </c>
      <c r="BK524" s="231">
        <f>ROUND(I524*H524,2)</f>
        <v>0</v>
      </c>
      <c r="BL524" s="18" t="s">
        <v>236</v>
      </c>
      <c r="BM524" s="230" t="s">
        <v>786</v>
      </c>
    </row>
    <row r="525" s="12" customFormat="1" ht="22.8" customHeight="1">
      <c r="A525" s="12"/>
      <c r="B525" s="203"/>
      <c r="C525" s="204"/>
      <c r="D525" s="205" t="s">
        <v>77</v>
      </c>
      <c r="E525" s="216" t="s">
        <v>787</v>
      </c>
      <c r="F525" s="216" t="s">
        <v>788</v>
      </c>
      <c r="G525" s="204"/>
      <c r="H525" s="204"/>
      <c r="I525" s="207"/>
      <c r="J525" s="217">
        <f>BK525</f>
        <v>0</v>
      </c>
      <c r="K525" s="204"/>
      <c r="L525" s="208"/>
      <c r="M525" s="209"/>
      <c r="N525" s="210"/>
      <c r="O525" s="210"/>
      <c r="P525" s="211">
        <f>SUM(P526:P535)</f>
        <v>0</v>
      </c>
      <c r="Q525" s="210"/>
      <c r="R525" s="211">
        <f>SUM(R526:R535)</f>
        <v>0.00098499999999999998</v>
      </c>
      <c r="S525" s="210"/>
      <c r="T525" s="212">
        <f>SUM(T526:T535)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3" t="s">
        <v>156</v>
      </c>
      <c r="AT525" s="214" t="s">
        <v>77</v>
      </c>
      <c r="AU525" s="214" t="s">
        <v>86</v>
      </c>
      <c r="AY525" s="213" t="s">
        <v>149</v>
      </c>
      <c r="BK525" s="215">
        <f>SUM(BK526:BK535)</f>
        <v>0</v>
      </c>
    </row>
    <row r="526" s="2" customFormat="1" ht="24.15" customHeight="1">
      <c r="A526" s="39"/>
      <c r="B526" s="40"/>
      <c r="C526" s="218" t="s">
        <v>789</v>
      </c>
      <c r="D526" s="218" t="s">
        <v>151</v>
      </c>
      <c r="E526" s="219" t="s">
        <v>790</v>
      </c>
      <c r="F526" s="220" t="s">
        <v>791</v>
      </c>
      <c r="G526" s="221" t="s">
        <v>243</v>
      </c>
      <c r="H526" s="222">
        <v>19.699999999999999</v>
      </c>
      <c r="I526" s="223"/>
      <c r="J526" s="224">
        <f>ROUND(I526*H526,2)</f>
        <v>0</v>
      </c>
      <c r="K526" s="225"/>
      <c r="L526" s="45"/>
      <c r="M526" s="226" t="s">
        <v>1</v>
      </c>
      <c r="N526" s="227" t="s">
        <v>44</v>
      </c>
      <c r="O526" s="92"/>
      <c r="P526" s="228">
        <f>O526*H526</f>
        <v>0</v>
      </c>
      <c r="Q526" s="228">
        <v>2.0000000000000002E-05</v>
      </c>
      <c r="R526" s="228">
        <f>Q526*H526</f>
        <v>0.00039400000000000004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236</v>
      </c>
      <c r="AT526" s="230" t="s">
        <v>151</v>
      </c>
      <c r="AU526" s="230" t="s">
        <v>156</v>
      </c>
      <c r="AY526" s="18" t="s">
        <v>149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156</v>
      </c>
      <c r="BK526" s="231">
        <f>ROUND(I526*H526,2)</f>
        <v>0</v>
      </c>
      <c r="BL526" s="18" t="s">
        <v>236</v>
      </c>
      <c r="BM526" s="230" t="s">
        <v>792</v>
      </c>
    </row>
    <row r="527" s="15" customFormat="1">
      <c r="A527" s="15"/>
      <c r="B527" s="255"/>
      <c r="C527" s="256"/>
      <c r="D527" s="234" t="s">
        <v>158</v>
      </c>
      <c r="E527" s="257" t="s">
        <v>1</v>
      </c>
      <c r="F527" s="258" t="s">
        <v>444</v>
      </c>
      <c r="G527" s="256"/>
      <c r="H527" s="257" t="s">
        <v>1</v>
      </c>
      <c r="I527" s="259"/>
      <c r="J527" s="256"/>
      <c r="K527" s="256"/>
      <c r="L527" s="260"/>
      <c r="M527" s="261"/>
      <c r="N527" s="262"/>
      <c r="O527" s="262"/>
      <c r="P527" s="262"/>
      <c r="Q527" s="262"/>
      <c r="R527" s="262"/>
      <c r="S527" s="262"/>
      <c r="T527" s="26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4" t="s">
        <v>158</v>
      </c>
      <c r="AU527" s="264" t="s">
        <v>156</v>
      </c>
      <c r="AV527" s="15" t="s">
        <v>86</v>
      </c>
      <c r="AW527" s="15" t="s">
        <v>34</v>
      </c>
      <c r="AX527" s="15" t="s">
        <v>78</v>
      </c>
      <c r="AY527" s="264" t="s">
        <v>149</v>
      </c>
    </row>
    <row r="528" s="13" customFormat="1">
      <c r="A528" s="13"/>
      <c r="B528" s="232"/>
      <c r="C528" s="233"/>
      <c r="D528" s="234" t="s">
        <v>158</v>
      </c>
      <c r="E528" s="235" t="s">
        <v>1</v>
      </c>
      <c r="F528" s="236" t="s">
        <v>445</v>
      </c>
      <c r="G528" s="233"/>
      <c r="H528" s="237">
        <v>1.2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158</v>
      </c>
      <c r="AU528" s="243" t="s">
        <v>156</v>
      </c>
      <c r="AV528" s="13" t="s">
        <v>156</v>
      </c>
      <c r="AW528" s="13" t="s">
        <v>34</v>
      </c>
      <c r="AX528" s="13" t="s">
        <v>78</v>
      </c>
      <c r="AY528" s="243" t="s">
        <v>149</v>
      </c>
    </row>
    <row r="529" s="13" customFormat="1">
      <c r="A529" s="13"/>
      <c r="B529" s="232"/>
      <c r="C529" s="233"/>
      <c r="D529" s="234" t="s">
        <v>158</v>
      </c>
      <c r="E529" s="235" t="s">
        <v>1</v>
      </c>
      <c r="F529" s="236" t="s">
        <v>445</v>
      </c>
      <c r="G529" s="233"/>
      <c r="H529" s="237">
        <v>1.2</v>
      </c>
      <c r="I529" s="238"/>
      <c r="J529" s="233"/>
      <c r="K529" s="233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158</v>
      </c>
      <c r="AU529" s="243" t="s">
        <v>156</v>
      </c>
      <c r="AV529" s="13" t="s">
        <v>156</v>
      </c>
      <c r="AW529" s="13" t="s">
        <v>34</v>
      </c>
      <c r="AX529" s="13" t="s">
        <v>78</v>
      </c>
      <c r="AY529" s="243" t="s">
        <v>149</v>
      </c>
    </row>
    <row r="530" s="13" customFormat="1">
      <c r="A530" s="13"/>
      <c r="B530" s="232"/>
      <c r="C530" s="233"/>
      <c r="D530" s="234" t="s">
        <v>158</v>
      </c>
      <c r="E530" s="235" t="s">
        <v>1</v>
      </c>
      <c r="F530" s="236" t="s">
        <v>446</v>
      </c>
      <c r="G530" s="233"/>
      <c r="H530" s="237">
        <v>7.4000000000000004</v>
      </c>
      <c r="I530" s="238"/>
      <c r="J530" s="233"/>
      <c r="K530" s="233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158</v>
      </c>
      <c r="AU530" s="243" t="s">
        <v>156</v>
      </c>
      <c r="AV530" s="13" t="s">
        <v>156</v>
      </c>
      <c r="AW530" s="13" t="s">
        <v>34</v>
      </c>
      <c r="AX530" s="13" t="s">
        <v>78</v>
      </c>
      <c r="AY530" s="243" t="s">
        <v>149</v>
      </c>
    </row>
    <row r="531" s="13" customFormat="1">
      <c r="A531" s="13"/>
      <c r="B531" s="232"/>
      <c r="C531" s="233"/>
      <c r="D531" s="234" t="s">
        <v>158</v>
      </c>
      <c r="E531" s="235" t="s">
        <v>1</v>
      </c>
      <c r="F531" s="236" t="s">
        <v>447</v>
      </c>
      <c r="G531" s="233"/>
      <c r="H531" s="237">
        <v>2.5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158</v>
      </c>
      <c r="AU531" s="243" t="s">
        <v>156</v>
      </c>
      <c r="AV531" s="13" t="s">
        <v>156</v>
      </c>
      <c r="AW531" s="13" t="s">
        <v>34</v>
      </c>
      <c r="AX531" s="13" t="s">
        <v>78</v>
      </c>
      <c r="AY531" s="243" t="s">
        <v>149</v>
      </c>
    </row>
    <row r="532" s="13" customFormat="1">
      <c r="A532" s="13"/>
      <c r="B532" s="232"/>
      <c r="C532" s="233"/>
      <c r="D532" s="234" t="s">
        <v>158</v>
      </c>
      <c r="E532" s="235" t="s">
        <v>1</v>
      </c>
      <c r="F532" s="236" t="s">
        <v>446</v>
      </c>
      <c r="G532" s="233"/>
      <c r="H532" s="237">
        <v>7.4000000000000004</v>
      </c>
      <c r="I532" s="238"/>
      <c r="J532" s="233"/>
      <c r="K532" s="233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158</v>
      </c>
      <c r="AU532" s="243" t="s">
        <v>156</v>
      </c>
      <c r="AV532" s="13" t="s">
        <v>156</v>
      </c>
      <c r="AW532" s="13" t="s">
        <v>34</v>
      </c>
      <c r="AX532" s="13" t="s">
        <v>78</v>
      </c>
      <c r="AY532" s="243" t="s">
        <v>149</v>
      </c>
    </row>
    <row r="533" s="14" customFormat="1">
      <c r="A533" s="14"/>
      <c r="B533" s="244"/>
      <c r="C533" s="245"/>
      <c r="D533" s="234" t="s">
        <v>158</v>
      </c>
      <c r="E533" s="246" t="s">
        <v>1</v>
      </c>
      <c r="F533" s="247" t="s">
        <v>165</v>
      </c>
      <c r="G533" s="245"/>
      <c r="H533" s="248">
        <v>19.700000000000003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4" t="s">
        <v>158</v>
      </c>
      <c r="AU533" s="254" t="s">
        <v>156</v>
      </c>
      <c r="AV533" s="14" t="s">
        <v>155</v>
      </c>
      <c r="AW533" s="14" t="s">
        <v>34</v>
      </c>
      <c r="AX533" s="14" t="s">
        <v>86</v>
      </c>
      <c r="AY533" s="254" t="s">
        <v>149</v>
      </c>
    </row>
    <row r="534" s="2" customFormat="1" ht="24.15" customHeight="1">
      <c r="A534" s="39"/>
      <c r="B534" s="40"/>
      <c r="C534" s="218" t="s">
        <v>793</v>
      </c>
      <c r="D534" s="218" t="s">
        <v>151</v>
      </c>
      <c r="E534" s="219" t="s">
        <v>794</v>
      </c>
      <c r="F534" s="220" t="s">
        <v>795</v>
      </c>
      <c r="G534" s="221" t="s">
        <v>243</v>
      </c>
      <c r="H534" s="222">
        <v>19.699999999999999</v>
      </c>
      <c r="I534" s="223"/>
      <c r="J534" s="224">
        <f>ROUND(I534*H534,2)</f>
        <v>0</v>
      </c>
      <c r="K534" s="225"/>
      <c r="L534" s="45"/>
      <c r="M534" s="226" t="s">
        <v>1</v>
      </c>
      <c r="N534" s="227" t="s">
        <v>44</v>
      </c>
      <c r="O534" s="92"/>
      <c r="P534" s="228">
        <f>O534*H534</f>
        <v>0</v>
      </c>
      <c r="Q534" s="228">
        <v>3.0000000000000001E-05</v>
      </c>
      <c r="R534" s="228">
        <f>Q534*H534</f>
        <v>0.00059099999999999995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236</v>
      </c>
      <c r="AT534" s="230" t="s">
        <v>151</v>
      </c>
      <c r="AU534" s="230" t="s">
        <v>156</v>
      </c>
      <c r="AY534" s="18" t="s">
        <v>149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156</v>
      </c>
      <c r="BK534" s="231">
        <f>ROUND(I534*H534,2)</f>
        <v>0</v>
      </c>
      <c r="BL534" s="18" t="s">
        <v>236</v>
      </c>
      <c r="BM534" s="230" t="s">
        <v>796</v>
      </c>
    </row>
    <row r="535" s="13" customFormat="1">
      <c r="A535" s="13"/>
      <c r="B535" s="232"/>
      <c r="C535" s="233"/>
      <c r="D535" s="234" t="s">
        <v>158</v>
      </c>
      <c r="E535" s="235" t="s">
        <v>1</v>
      </c>
      <c r="F535" s="236" t="s">
        <v>452</v>
      </c>
      <c r="G535" s="233"/>
      <c r="H535" s="237">
        <v>19.699999999999999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158</v>
      </c>
      <c r="AU535" s="243" t="s">
        <v>156</v>
      </c>
      <c r="AV535" s="13" t="s">
        <v>156</v>
      </c>
      <c r="AW535" s="13" t="s">
        <v>34</v>
      </c>
      <c r="AX535" s="13" t="s">
        <v>86</v>
      </c>
      <c r="AY535" s="243" t="s">
        <v>149</v>
      </c>
    </row>
    <row r="536" s="12" customFormat="1" ht="22.8" customHeight="1">
      <c r="A536" s="12"/>
      <c r="B536" s="203"/>
      <c r="C536" s="204"/>
      <c r="D536" s="205" t="s">
        <v>77</v>
      </c>
      <c r="E536" s="216" t="s">
        <v>797</v>
      </c>
      <c r="F536" s="216" t="s">
        <v>798</v>
      </c>
      <c r="G536" s="204"/>
      <c r="H536" s="204"/>
      <c r="I536" s="207"/>
      <c r="J536" s="217">
        <f>BK536</f>
        <v>0</v>
      </c>
      <c r="K536" s="204"/>
      <c r="L536" s="208"/>
      <c r="M536" s="209"/>
      <c r="N536" s="210"/>
      <c r="O536" s="210"/>
      <c r="P536" s="211">
        <f>SUM(P537:P557)</f>
        <v>0</v>
      </c>
      <c r="Q536" s="210"/>
      <c r="R536" s="211">
        <f>SUM(R537:R557)</f>
        <v>0.33329431999999998</v>
      </c>
      <c r="S536" s="210"/>
      <c r="T536" s="212">
        <f>SUM(T537:T557)</f>
        <v>0.10289228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13" t="s">
        <v>156</v>
      </c>
      <c r="AT536" s="214" t="s">
        <v>77</v>
      </c>
      <c r="AU536" s="214" t="s">
        <v>86</v>
      </c>
      <c r="AY536" s="213" t="s">
        <v>149</v>
      </c>
      <c r="BK536" s="215">
        <f>SUM(BK537:BK557)</f>
        <v>0</v>
      </c>
    </row>
    <row r="537" s="2" customFormat="1" ht="24.15" customHeight="1">
      <c r="A537" s="39"/>
      <c r="B537" s="40"/>
      <c r="C537" s="218" t="s">
        <v>799</v>
      </c>
      <c r="D537" s="218" t="s">
        <v>151</v>
      </c>
      <c r="E537" s="219" t="s">
        <v>800</v>
      </c>
      <c r="F537" s="220" t="s">
        <v>801</v>
      </c>
      <c r="G537" s="221" t="s">
        <v>90</v>
      </c>
      <c r="H537" s="222">
        <v>225.768</v>
      </c>
      <c r="I537" s="223"/>
      <c r="J537" s="224">
        <f>ROUND(I537*H537,2)</f>
        <v>0</v>
      </c>
      <c r="K537" s="225"/>
      <c r="L537" s="45"/>
      <c r="M537" s="226" t="s">
        <v>1</v>
      </c>
      <c r="N537" s="227" t="s">
        <v>44</v>
      </c>
      <c r="O537" s="92"/>
      <c r="P537" s="228">
        <f>O537*H537</f>
        <v>0</v>
      </c>
      <c r="Q537" s="228">
        <v>0</v>
      </c>
      <c r="R537" s="228">
        <f>Q537*H537</f>
        <v>0</v>
      </c>
      <c r="S537" s="228">
        <v>0.00014999999999999999</v>
      </c>
      <c r="T537" s="229">
        <f>S537*H537</f>
        <v>0.033865199999999998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236</v>
      </c>
      <c r="AT537" s="230" t="s">
        <v>151</v>
      </c>
      <c r="AU537" s="230" t="s">
        <v>156</v>
      </c>
      <c r="AY537" s="18" t="s">
        <v>149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156</v>
      </c>
      <c r="BK537" s="231">
        <f>ROUND(I537*H537,2)</f>
        <v>0</v>
      </c>
      <c r="BL537" s="18" t="s">
        <v>236</v>
      </c>
      <c r="BM537" s="230" t="s">
        <v>802</v>
      </c>
    </row>
    <row r="538" s="13" customFormat="1">
      <c r="A538" s="13"/>
      <c r="B538" s="232"/>
      <c r="C538" s="233"/>
      <c r="D538" s="234" t="s">
        <v>158</v>
      </c>
      <c r="E538" s="235" t="s">
        <v>1</v>
      </c>
      <c r="F538" s="236" t="s">
        <v>93</v>
      </c>
      <c r="G538" s="233"/>
      <c r="H538" s="237">
        <v>64.120000000000005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158</v>
      </c>
      <c r="AU538" s="243" t="s">
        <v>156</v>
      </c>
      <c r="AV538" s="13" t="s">
        <v>156</v>
      </c>
      <c r="AW538" s="13" t="s">
        <v>34</v>
      </c>
      <c r="AX538" s="13" t="s">
        <v>78</v>
      </c>
      <c r="AY538" s="243" t="s">
        <v>149</v>
      </c>
    </row>
    <row r="539" s="13" customFormat="1">
      <c r="A539" s="13"/>
      <c r="B539" s="232"/>
      <c r="C539" s="233"/>
      <c r="D539" s="234" t="s">
        <v>158</v>
      </c>
      <c r="E539" s="235" t="s">
        <v>1</v>
      </c>
      <c r="F539" s="236" t="s">
        <v>97</v>
      </c>
      <c r="G539" s="233"/>
      <c r="H539" s="237">
        <v>178.048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158</v>
      </c>
      <c r="AU539" s="243" t="s">
        <v>156</v>
      </c>
      <c r="AV539" s="13" t="s">
        <v>156</v>
      </c>
      <c r="AW539" s="13" t="s">
        <v>34</v>
      </c>
      <c r="AX539" s="13" t="s">
        <v>78</v>
      </c>
      <c r="AY539" s="243" t="s">
        <v>149</v>
      </c>
    </row>
    <row r="540" s="13" customFormat="1">
      <c r="A540" s="13"/>
      <c r="B540" s="232"/>
      <c r="C540" s="233"/>
      <c r="D540" s="234" t="s">
        <v>158</v>
      </c>
      <c r="E540" s="235" t="s">
        <v>1</v>
      </c>
      <c r="F540" s="236" t="s">
        <v>206</v>
      </c>
      <c r="G540" s="233"/>
      <c r="H540" s="237">
        <v>-16.399999999999999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158</v>
      </c>
      <c r="AU540" s="243" t="s">
        <v>156</v>
      </c>
      <c r="AV540" s="13" t="s">
        <v>156</v>
      </c>
      <c r="AW540" s="13" t="s">
        <v>34</v>
      </c>
      <c r="AX540" s="13" t="s">
        <v>78</v>
      </c>
      <c r="AY540" s="243" t="s">
        <v>149</v>
      </c>
    </row>
    <row r="541" s="14" customFormat="1">
      <c r="A541" s="14"/>
      <c r="B541" s="244"/>
      <c r="C541" s="245"/>
      <c r="D541" s="234" t="s">
        <v>158</v>
      </c>
      <c r="E541" s="246" t="s">
        <v>1</v>
      </c>
      <c r="F541" s="247" t="s">
        <v>165</v>
      </c>
      <c r="G541" s="245"/>
      <c r="H541" s="248">
        <v>225.768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158</v>
      </c>
      <c r="AU541" s="254" t="s">
        <v>156</v>
      </c>
      <c r="AV541" s="14" t="s">
        <v>155</v>
      </c>
      <c r="AW541" s="14" t="s">
        <v>34</v>
      </c>
      <c r="AX541" s="14" t="s">
        <v>86</v>
      </c>
      <c r="AY541" s="254" t="s">
        <v>149</v>
      </c>
    </row>
    <row r="542" s="2" customFormat="1" ht="14.4" customHeight="1">
      <c r="A542" s="39"/>
      <c r="B542" s="40"/>
      <c r="C542" s="218" t="s">
        <v>803</v>
      </c>
      <c r="D542" s="218" t="s">
        <v>151</v>
      </c>
      <c r="E542" s="219" t="s">
        <v>804</v>
      </c>
      <c r="F542" s="220" t="s">
        <v>805</v>
      </c>
      <c r="G542" s="221" t="s">
        <v>90</v>
      </c>
      <c r="H542" s="222">
        <v>222.66800000000001</v>
      </c>
      <c r="I542" s="223"/>
      <c r="J542" s="224">
        <f>ROUND(I542*H542,2)</f>
        <v>0</v>
      </c>
      <c r="K542" s="225"/>
      <c r="L542" s="45"/>
      <c r="M542" s="226" t="s">
        <v>1</v>
      </c>
      <c r="N542" s="227" t="s">
        <v>44</v>
      </c>
      <c r="O542" s="92"/>
      <c r="P542" s="228">
        <f>O542*H542</f>
        <v>0</v>
      </c>
      <c r="Q542" s="228">
        <v>0.001</v>
      </c>
      <c r="R542" s="228">
        <f>Q542*H542</f>
        <v>0.22266800000000001</v>
      </c>
      <c r="S542" s="228">
        <v>0.00031</v>
      </c>
      <c r="T542" s="229">
        <f>S542*H542</f>
        <v>0.069027080000000005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236</v>
      </c>
      <c r="AT542" s="230" t="s">
        <v>151</v>
      </c>
      <c r="AU542" s="230" t="s">
        <v>156</v>
      </c>
      <c r="AY542" s="18" t="s">
        <v>149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156</v>
      </c>
      <c r="BK542" s="231">
        <f>ROUND(I542*H542,2)</f>
        <v>0</v>
      </c>
      <c r="BL542" s="18" t="s">
        <v>236</v>
      </c>
      <c r="BM542" s="230" t="s">
        <v>806</v>
      </c>
    </row>
    <row r="543" s="13" customFormat="1">
      <c r="A543" s="13"/>
      <c r="B543" s="232"/>
      <c r="C543" s="233"/>
      <c r="D543" s="234" t="s">
        <v>158</v>
      </c>
      <c r="E543" s="235" t="s">
        <v>1</v>
      </c>
      <c r="F543" s="236" t="s">
        <v>93</v>
      </c>
      <c r="G543" s="233"/>
      <c r="H543" s="237">
        <v>64.120000000000005</v>
      </c>
      <c r="I543" s="238"/>
      <c r="J543" s="233"/>
      <c r="K543" s="233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158</v>
      </c>
      <c r="AU543" s="243" t="s">
        <v>156</v>
      </c>
      <c r="AV543" s="13" t="s">
        <v>156</v>
      </c>
      <c r="AW543" s="13" t="s">
        <v>34</v>
      </c>
      <c r="AX543" s="13" t="s">
        <v>78</v>
      </c>
      <c r="AY543" s="243" t="s">
        <v>149</v>
      </c>
    </row>
    <row r="544" s="13" customFormat="1">
      <c r="A544" s="13"/>
      <c r="B544" s="232"/>
      <c r="C544" s="233"/>
      <c r="D544" s="234" t="s">
        <v>158</v>
      </c>
      <c r="E544" s="235" t="s">
        <v>1</v>
      </c>
      <c r="F544" s="236" t="s">
        <v>97</v>
      </c>
      <c r="G544" s="233"/>
      <c r="H544" s="237">
        <v>178.048</v>
      </c>
      <c r="I544" s="238"/>
      <c r="J544" s="233"/>
      <c r="K544" s="233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158</v>
      </c>
      <c r="AU544" s="243" t="s">
        <v>156</v>
      </c>
      <c r="AV544" s="13" t="s">
        <v>156</v>
      </c>
      <c r="AW544" s="13" t="s">
        <v>34</v>
      </c>
      <c r="AX544" s="13" t="s">
        <v>78</v>
      </c>
      <c r="AY544" s="243" t="s">
        <v>149</v>
      </c>
    </row>
    <row r="545" s="13" customFormat="1">
      <c r="A545" s="13"/>
      <c r="B545" s="232"/>
      <c r="C545" s="233"/>
      <c r="D545" s="234" t="s">
        <v>158</v>
      </c>
      <c r="E545" s="235" t="s">
        <v>1</v>
      </c>
      <c r="F545" s="236" t="s">
        <v>807</v>
      </c>
      <c r="G545" s="233"/>
      <c r="H545" s="237">
        <v>-9</v>
      </c>
      <c r="I545" s="238"/>
      <c r="J545" s="233"/>
      <c r="K545" s="233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158</v>
      </c>
      <c r="AU545" s="243" t="s">
        <v>156</v>
      </c>
      <c r="AV545" s="13" t="s">
        <v>156</v>
      </c>
      <c r="AW545" s="13" t="s">
        <v>34</v>
      </c>
      <c r="AX545" s="13" t="s">
        <v>78</v>
      </c>
      <c r="AY545" s="243" t="s">
        <v>149</v>
      </c>
    </row>
    <row r="546" s="13" customFormat="1">
      <c r="A546" s="13"/>
      <c r="B546" s="232"/>
      <c r="C546" s="233"/>
      <c r="D546" s="234" t="s">
        <v>158</v>
      </c>
      <c r="E546" s="235" t="s">
        <v>1</v>
      </c>
      <c r="F546" s="236" t="s">
        <v>808</v>
      </c>
      <c r="G546" s="233"/>
      <c r="H546" s="237">
        <v>-10.5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158</v>
      </c>
      <c r="AU546" s="243" t="s">
        <v>156</v>
      </c>
      <c r="AV546" s="13" t="s">
        <v>156</v>
      </c>
      <c r="AW546" s="13" t="s">
        <v>34</v>
      </c>
      <c r="AX546" s="13" t="s">
        <v>78</v>
      </c>
      <c r="AY546" s="243" t="s">
        <v>149</v>
      </c>
    </row>
    <row r="547" s="14" customFormat="1">
      <c r="A547" s="14"/>
      <c r="B547" s="244"/>
      <c r="C547" s="245"/>
      <c r="D547" s="234" t="s">
        <v>158</v>
      </c>
      <c r="E547" s="246" t="s">
        <v>1</v>
      </c>
      <c r="F547" s="247" t="s">
        <v>165</v>
      </c>
      <c r="G547" s="245"/>
      <c r="H547" s="248">
        <v>222.66800000000001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158</v>
      </c>
      <c r="AU547" s="254" t="s">
        <v>156</v>
      </c>
      <c r="AV547" s="14" t="s">
        <v>155</v>
      </c>
      <c r="AW547" s="14" t="s">
        <v>34</v>
      </c>
      <c r="AX547" s="14" t="s">
        <v>86</v>
      </c>
      <c r="AY547" s="254" t="s">
        <v>149</v>
      </c>
    </row>
    <row r="548" s="2" customFormat="1" ht="24.15" customHeight="1">
      <c r="A548" s="39"/>
      <c r="B548" s="40"/>
      <c r="C548" s="218" t="s">
        <v>809</v>
      </c>
      <c r="D548" s="218" t="s">
        <v>151</v>
      </c>
      <c r="E548" s="219" t="s">
        <v>810</v>
      </c>
      <c r="F548" s="220" t="s">
        <v>811</v>
      </c>
      <c r="G548" s="221" t="s">
        <v>90</v>
      </c>
      <c r="H548" s="222">
        <v>225.768</v>
      </c>
      <c r="I548" s="223"/>
      <c r="J548" s="224">
        <f>ROUND(I548*H548,2)</f>
        <v>0</v>
      </c>
      <c r="K548" s="225"/>
      <c r="L548" s="45"/>
      <c r="M548" s="226" t="s">
        <v>1</v>
      </c>
      <c r="N548" s="227" t="s">
        <v>44</v>
      </c>
      <c r="O548" s="92"/>
      <c r="P548" s="228">
        <f>O548*H548</f>
        <v>0</v>
      </c>
      <c r="Q548" s="228">
        <v>0.00020000000000000001</v>
      </c>
      <c r="R548" s="228">
        <f>Q548*H548</f>
        <v>0.045153600000000002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236</v>
      </c>
      <c r="AT548" s="230" t="s">
        <v>151</v>
      </c>
      <c r="AU548" s="230" t="s">
        <v>156</v>
      </c>
      <c r="AY548" s="18" t="s">
        <v>149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156</v>
      </c>
      <c r="BK548" s="231">
        <f>ROUND(I548*H548,2)</f>
        <v>0</v>
      </c>
      <c r="BL548" s="18" t="s">
        <v>236</v>
      </c>
      <c r="BM548" s="230" t="s">
        <v>812</v>
      </c>
    </row>
    <row r="549" s="13" customFormat="1">
      <c r="A549" s="13"/>
      <c r="B549" s="232"/>
      <c r="C549" s="233"/>
      <c r="D549" s="234" t="s">
        <v>158</v>
      </c>
      <c r="E549" s="235" t="s">
        <v>1</v>
      </c>
      <c r="F549" s="236" t="s">
        <v>93</v>
      </c>
      <c r="G549" s="233"/>
      <c r="H549" s="237">
        <v>64.120000000000005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158</v>
      </c>
      <c r="AU549" s="243" t="s">
        <v>156</v>
      </c>
      <c r="AV549" s="13" t="s">
        <v>156</v>
      </c>
      <c r="AW549" s="13" t="s">
        <v>34</v>
      </c>
      <c r="AX549" s="13" t="s">
        <v>78</v>
      </c>
      <c r="AY549" s="243" t="s">
        <v>149</v>
      </c>
    </row>
    <row r="550" s="13" customFormat="1">
      <c r="A550" s="13"/>
      <c r="B550" s="232"/>
      <c r="C550" s="233"/>
      <c r="D550" s="234" t="s">
        <v>158</v>
      </c>
      <c r="E550" s="235" t="s">
        <v>1</v>
      </c>
      <c r="F550" s="236" t="s">
        <v>97</v>
      </c>
      <c r="G550" s="233"/>
      <c r="H550" s="237">
        <v>178.048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158</v>
      </c>
      <c r="AU550" s="243" t="s">
        <v>156</v>
      </c>
      <c r="AV550" s="13" t="s">
        <v>156</v>
      </c>
      <c r="AW550" s="13" t="s">
        <v>34</v>
      </c>
      <c r="AX550" s="13" t="s">
        <v>78</v>
      </c>
      <c r="AY550" s="243" t="s">
        <v>149</v>
      </c>
    </row>
    <row r="551" s="13" customFormat="1">
      <c r="A551" s="13"/>
      <c r="B551" s="232"/>
      <c r="C551" s="233"/>
      <c r="D551" s="234" t="s">
        <v>158</v>
      </c>
      <c r="E551" s="235" t="s">
        <v>1</v>
      </c>
      <c r="F551" s="236" t="s">
        <v>206</v>
      </c>
      <c r="G551" s="233"/>
      <c r="H551" s="237">
        <v>-16.399999999999999</v>
      </c>
      <c r="I551" s="238"/>
      <c r="J551" s="233"/>
      <c r="K551" s="233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158</v>
      </c>
      <c r="AU551" s="243" t="s">
        <v>156</v>
      </c>
      <c r="AV551" s="13" t="s">
        <v>156</v>
      </c>
      <c r="AW551" s="13" t="s">
        <v>34</v>
      </c>
      <c r="AX551" s="13" t="s">
        <v>78</v>
      </c>
      <c r="AY551" s="243" t="s">
        <v>149</v>
      </c>
    </row>
    <row r="552" s="14" customFormat="1">
      <c r="A552" s="14"/>
      <c r="B552" s="244"/>
      <c r="C552" s="245"/>
      <c r="D552" s="234" t="s">
        <v>158</v>
      </c>
      <c r="E552" s="246" t="s">
        <v>1</v>
      </c>
      <c r="F552" s="247" t="s">
        <v>165</v>
      </c>
      <c r="G552" s="245"/>
      <c r="H552" s="248">
        <v>225.768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158</v>
      </c>
      <c r="AU552" s="254" t="s">
        <v>156</v>
      </c>
      <c r="AV552" s="14" t="s">
        <v>155</v>
      </c>
      <c r="AW552" s="14" t="s">
        <v>34</v>
      </c>
      <c r="AX552" s="14" t="s">
        <v>86</v>
      </c>
      <c r="AY552" s="254" t="s">
        <v>149</v>
      </c>
    </row>
    <row r="553" s="2" customFormat="1" ht="24.15" customHeight="1">
      <c r="A553" s="39"/>
      <c r="B553" s="40"/>
      <c r="C553" s="218" t="s">
        <v>813</v>
      </c>
      <c r="D553" s="218" t="s">
        <v>151</v>
      </c>
      <c r="E553" s="219" t="s">
        <v>814</v>
      </c>
      <c r="F553" s="220" t="s">
        <v>815</v>
      </c>
      <c r="G553" s="221" t="s">
        <v>90</v>
      </c>
      <c r="H553" s="222">
        <v>225.768</v>
      </c>
      <c r="I553" s="223"/>
      <c r="J553" s="224">
        <f>ROUND(I553*H553,2)</f>
        <v>0</v>
      </c>
      <c r="K553" s="225"/>
      <c r="L553" s="45"/>
      <c r="M553" s="226" t="s">
        <v>1</v>
      </c>
      <c r="N553" s="227" t="s">
        <v>44</v>
      </c>
      <c r="O553" s="92"/>
      <c r="P553" s="228">
        <f>O553*H553</f>
        <v>0</v>
      </c>
      <c r="Q553" s="228">
        <v>0.00029</v>
      </c>
      <c r="R553" s="228">
        <f>Q553*H553</f>
        <v>0.065472719999999998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236</v>
      </c>
      <c r="AT553" s="230" t="s">
        <v>151</v>
      </c>
      <c r="AU553" s="230" t="s">
        <v>156</v>
      </c>
      <c r="AY553" s="18" t="s">
        <v>149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156</v>
      </c>
      <c r="BK553" s="231">
        <f>ROUND(I553*H553,2)</f>
        <v>0</v>
      </c>
      <c r="BL553" s="18" t="s">
        <v>236</v>
      </c>
      <c r="BM553" s="230" t="s">
        <v>816</v>
      </c>
    </row>
    <row r="554" s="13" customFormat="1">
      <c r="A554" s="13"/>
      <c r="B554" s="232"/>
      <c r="C554" s="233"/>
      <c r="D554" s="234" t="s">
        <v>158</v>
      </c>
      <c r="E554" s="235" t="s">
        <v>1</v>
      </c>
      <c r="F554" s="236" t="s">
        <v>93</v>
      </c>
      <c r="G554" s="233"/>
      <c r="H554" s="237">
        <v>64.120000000000005</v>
      </c>
      <c r="I554" s="238"/>
      <c r="J554" s="233"/>
      <c r="K554" s="233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158</v>
      </c>
      <c r="AU554" s="243" t="s">
        <v>156</v>
      </c>
      <c r="AV554" s="13" t="s">
        <v>156</v>
      </c>
      <c r="AW554" s="13" t="s">
        <v>34</v>
      </c>
      <c r="AX554" s="13" t="s">
        <v>78</v>
      </c>
      <c r="AY554" s="243" t="s">
        <v>149</v>
      </c>
    </row>
    <row r="555" s="13" customFormat="1">
      <c r="A555" s="13"/>
      <c r="B555" s="232"/>
      <c r="C555" s="233"/>
      <c r="D555" s="234" t="s">
        <v>158</v>
      </c>
      <c r="E555" s="235" t="s">
        <v>1</v>
      </c>
      <c r="F555" s="236" t="s">
        <v>97</v>
      </c>
      <c r="G555" s="233"/>
      <c r="H555" s="237">
        <v>178.048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158</v>
      </c>
      <c r="AU555" s="243" t="s">
        <v>156</v>
      </c>
      <c r="AV555" s="13" t="s">
        <v>156</v>
      </c>
      <c r="AW555" s="13" t="s">
        <v>34</v>
      </c>
      <c r="AX555" s="13" t="s">
        <v>78</v>
      </c>
      <c r="AY555" s="243" t="s">
        <v>149</v>
      </c>
    </row>
    <row r="556" s="13" customFormat="1">
      <c r="A556" s="13"/>
      <c r="B556" s="232"/>
      <c r="C556" s="233"/>
      <c r="D556" s="234" t="s">
        <v>158</v>
      </c>
      <c r="E556" s="235" t="s">
        <v>1</v>
      </c>
      <c r="F556" s="236" t="s">
        <v>206</v>
      </c>
      <c r="G556" s="233"/>
      <c r="H556" s="237">
        <v>-16.399999999999999</v>
      </c>
      <c r="I556" s="238"/>
      <c r="J556" s="233"/>
      <c r="K556" s="233"/>
      <c r="L556" s="239"/>
      <c r="M556" s="240"/>
      <c r="N556" s="241"/>
      <c r="O556" s="241"/>
      <c r="P556" s="241"/>
      <c r="Q556" s="241"/>
      <c r="R556" s="241"/>
      <c r="S556" s="241"/>
      <c r="T556" s="24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3" t="s">
        <v>158</v>
      </c>
      <c r="AU556" s="243" t="s">
        <v>156</v>
      </c>
      <c r="AV556" s="13" t="s">
        <v>156</v>
      </c>
      <c r="AW556" s="13" t="s">
        <v>34</v>
      </c>
      <c r="AX556" s="13" t="s">
        <v>78</v>
      </c>
      <c r="AY556" s="243" t="s">
        <v>149</v>
      </c>
    </row>
    <row r="557" s="14" customFormat="1">
      <c r="A557" s="14"/>
      <c r="B557" s="244"/>
      <c r="C557" s="245"/>
      <c r="D557" s="234" t="s">
        <v>158</v>
      </c>
      <c r="E557" s="246" t="s">
        <v>1</v>
      </c>
      <c r="F557" s="247" t="s">
        <v>165</v>
      </c>
      <c r="G557" s="245"/>
      <c r="H557" s="248">
        <v>225.768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3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4" t="s">
        <v>158</v>
      </c>
      <c r="AU557" s="254" t="s">
        <v>156</v>
      </c>
      <c r="AV557" s="14" t="s">
        <v>155</v>
      </c>
      <c r="AW557" s="14" t="s">
        <v>34</v>
      </c>
      <c r="AX557" s="14" t="s">
        <v>86</v>
      </c>
      <c r="AY557" s="254" t="s">
        <v>149</v>
      </c>
    </row>
    <row r="558" s="12" customFormat="1" ht="25.92" customHeight="1">
      <c r="A558" s="12"/>
      <c r="B558" s="203"/>
      <c r="C558" s="204"/>
      <c r="D558" s="205" t="s">
        <v>77</v>
      </c>
      <c r="E558" s="206" t="s">
        <v>817</v>
      </c>
      <c r="F558" s="206" t="s">
        <v>818</v>
      </c>
      <c r="G558" s="204"/>
      <c r="H558" s="204"/>
      <c r="I558" s="207"/>
      <c r="J558" s="190">
        <f>BK558</f>
        <v>0</v>
      </c>
      <c r="K558" s="204"/>
      <c r="L558" s="208"/>
      <c r="M558" s="209"/>
      <c r="N558" s="210"/>
      <c r="O558" s="210"/>
      <c r="P558" s="211">
        <f>P559+P562</f>
        <v>0</v>
      </c>
      <c r="Q558" s="210"/>
      <c r="R558" s="211">
        <f>R559+R562</f>
        <v>0</v>
      </c>
      <c r="S558" s="210"/>
      <c r="T558" s="212">
        <f>T559+T562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3" t="s">
        <v>175</v>
      </c>
      <c r="AT558" s="214" t="s">
        <v>77</v>
      </c>
      <c r="AU558" s="214" t="s">
        <v>78</v>
      </c>
      <c r="AY558" s="213" t="s">
        <v>149</v>
      </c>
      <c r="BK558" s="215">
        <f>BK559+BK562</f>
        <v>0</v>
      </c>
    </row>
    <row r="559" s="12" customFormat="1" ht="22.8" customHeight="1">
      <c r="A559" s="12"/>
      <c r="B559" s="203"/>
      <c r="C559" s="204"/>
      <c r="D559" s="205" t="s">
        <v>77</v>
      </c>
      <c r="E559" s="216" t="s">
        <v>819</v>
      </c>
      <c r="F559" s="216" t="s">
        <v>820</v>
      </c>
      <c r="G559" s="204"/>
      <c r="H559" s="204"/>
      <c r="I559" s="207"/>
      <c r="J559" s="217">
        <f>BK559</f>
        <v>0</v>
      </c>
      <c r="K559" s="204"/>
      <c r="L559" s="208"/>
      <c r="M559" s="209"/>
      <c r="N559" s="210"/>
      <c r="O559" s="210"/>
      <c r="P559" s="211">
        <f>SUM(P560:P561)</f>
        <v>0</v>
      </c>
      <c r="Q559" s="210"/>
      <c r="R559" s="211">
        <f>SUM(R560:R561)</f>
        <v>0</v>
      </c>
      <c r="S559" s="210"/>
      <c r="T559" s="212">
        <f>SUM(T560:T561)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13" t="s">
        <v>175</v>
      </c>
      <c r="AT559" s="214" t="s">
        <v>77</v>
      </c>
      <c r="AU559" s="214" t="s">
        <v>86</v>
      </c>
      <c r="AY559" s="213" t="s">
        <v>149</v>
      </c>
      <c r="BK559" s="215">
        <f>SUM(BK560:BK561)</f>
        <v>0</v>
      </c>
    </row>
    <row r="560" s="2" customFormat="1" ht="14.4" customHeight="1">
      <c r="A560" s="39"/>
      <c r="B560" s="40"/>
      <c r="C560" s="218" t="s">
        <v>821</v>
      </c>
      <c r="D560" s="218" t="s">
        <v>151</v>
      </c>
      <c r="E560" s="219" t="s">
        <v>822</v>
      </c>
      <c r="F560" s="220" t="s">
        <v>823</v>
      </c>
      <c r="G560" s="221" t="s">
        <v>369</v>
      </c>
      <c r="H560" s="222">
        <v>1</v>
      </c>
      <c r="I560" s="223"/>
      <c r="J560" s="224">
        <f>ROUND(I560*H560,2)</f>
        <v>0</v>
      </c>
      <c r="K560" s="225"/>
      <c r="L560" s="45"/>
      <c r="M560" s="226" t="s">
        <v>1</v>
      </c>
      <c r="N560" s="227" t="s">
        <v>44</v>
      </c>
      <c r="O560" s="92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824</v>
      </c>
      <c r="AT560" s="230" t="s">
        <v>151</v>
      </c>
      <c r="AU560" s="230" t="s">
        <v>156</v>
      </c>
      <c r="AY560" s="18" t="s">
        <v>149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156</v>
      </c>
      <c r="BK560" s="231">
        <f>ROUND(I560*H560,2)</f>
        <v>0</v>
      </c>
      <c r="BL560" s="18" t="s">
        <v>824</v>
      </c>
      <c r="BM560" s="230" t="s">
        <v>825</v>
      </c>
    </row>
    <row r="561" s="13" customFormat="1">
      <c r="A561" s="13"/>
      <c r="B561" s="232"/>
      <c r="C561" s="233"/>
      <c r="D561" s="234" t="s">
        <v>158</v>
      </c>
      <c r="E561" s="235" t="s">
        <v>1</v>
      </c>
      <c r="F561" s="236" t="s">
        <v>826</v>
      </c>
      <c r="G561" s="233"/>
      <c r="H561" s="237">
        <v>1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158</v>
      </c>
      <c r="AU561" s="243" t="s">
        <v>156</v>
      </c>
      <c r="AV561" s="13" t="s">
        <v>156</v>
      </c>
      <c r="AW561" s="13" t="s">
        <v>34</v>
      </c>
      <c r="AX561" s="13" t="s">
        <v>86</v>
      </c>
      <c r="AY561" s="243" t="s">
        <v>149</v>
      </c>
    </row>
    <row r="562" s="12" customFormat="1" ht="22.8" customHeight="1">
      <c r="A562" s="12"/>
      <c r="B562" s="203"/>
      <c r="C562" s="204"/>
      <c r="D562" s="205" t="s">
        <v>77</v>
      </c>
      <c r="E562" s="216" t="s">
        <v>827</v>
      </c>
      <c r="F562" s="216" t="s">
        <v>828</v>
      </c>
      <c r="G562" s="204"/>
      <c r="H562" s="204"/>
      <c r="I562" s="207"/>
      <c r="J562" s="217">
        <f>BK562</f>
        <v>0</v>
      </c>
      <c r="K562" s="204"/>
      <c r="L562" s="208"/>
      <c r="M562" s="209"/>
      <c r="N562" s="210"/>
      <c r="O562" s="210"/>
      <c r="P562" s="211">
        <f>SUM(P563:P564)</f>
        <v>0</v>
      </c>
      <c r="Q562" s="210"/>
      <c r="R562" s="211">
        <f>SUM(R563:R564)</f>
        <v>0</v>
      </c>
      <c r="S562" s="210"/>
      <c r="T562" s="212">
        <f>SUM(T563:T564)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13" t="s">
        <v>175</v>
      </c>
      <c r="AT562" s="214" t="s">
        <v>77</v>
      </c>
      <c r="AU562" s="214" t="s">
        <v>86</v>
      </c>
      <c r="AY562" s="213" t="s">
        <v>149</v>
      </c>
      <c r="BK562" s="215">
        <f>SUM(BK563:BK564)</f>
        <v>0</v>
      </c>
    </row>
    <row r="563" s="2" customFormat="1" ht="14.4" customHeight="1">
      <c r="A563" s="39"/>
      <c r="B563" s="40"/>
      <c r="C563" s="218" t="s">
        <v>829</v>
      </c>
      <c r="D563" s="218" t="s">
        <v>151</v>
      </c>
      <c r="E563" s="219" t="s">
        <v>830</v>
      </c>
      <c r="F563" s="220" t="s">
        <v>831</v>
      </c>
      <c r="G563" s="221" t="s">
        <v>832</v>
      </c>
      <c r="H563" s="287"/>
      <c r="I563" s="223"/>
      <c r="J563" s="224">
        <f>ROUND(I563*H563,2)</f>
        <v>0</v>
      </c>
      <c r="K563" s="225"/>
      <c r="L563" s="45"/>
      <c r="M563" s="226" t="s">
        <v>1</v>
      </c>
      <c r="N563" s="227" t="s">
        <v>44</v>
      </c>
      <c r="O563" s="92"/>
      <c r="P563" s="228">
        <f>O563*H563</f>
        <v>0</v>
      </c>
      <c r="Q563" s="228">
        <v>0</v>
      </c>
      <c r="R563" s="228">
        <f>Q563*H563</f>
        <v>0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824</v>
      </c>
      <c r="AT563" s="230" t="s">
        <v>151</v>
      </c>
      <c r="AU563" s="230" t="s">
        <v>156</v>
      </c>
      <c r="AY563" s="18" t="s">
        <v>149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156</v>
      </c>
      <c r="BK563" s="231">
        <f>ROUND(I563*H563,2)</f>
        <v>0</v>
      </c>
      <c r="BL563" s="18" t="s">
        <v>824</v>
      </c>
      <c r="BM563" s="230" t="s">
        <v>833</v>
      </c>
    </row>
    <row r="564" s="13" customFormat="1">
      <c r="A564" s="13"/>
      <c r="B564" s="232"/>
      <c r="C564" s="233"/>
      <c r="D564" s="234" t="s">
        <v>158</v>
      </c>
      <c r="E564" s="235" t="s">
        <v>1</v>
      </c>
      <c r="F564" s="236" t="s">
        <v>834</v>
      </c>
      <c r="G564" s="233"/>
      <c r="H564" s="237">
        <v>1.5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158</v>
      </c>
      <c r="AU564" s="243" t="s">
        <v>156</v>
      </c>
      <c r="AV564" s="13" t="s">
        <v>156</v>
      </c>
      <c r="AW564" s="13" t="s">
        <v>34</v>
      </c>
      <c r="AX564" s="13" t="s">
        <v>86</v>
      </c>
      <c r="AY564" s="243" t="s">
        <v>149</v>
      </c>
    </row>
    <row r="565" s="2" customFormat="1" ht="49.92" customHeight="1">
      <c r="A565" s="39"/>
      <c r="B565" s="40"/>
      <c r="C565" s="41"/>
      <c r="D565" s="41"/>
      <c r="E565" s="206" t="s">
        <v>835</v>
      </c>
      <c r="F565" s="206" t="s">
        <v>836</v>
      </c>
      <c r="G565" s="41"/>
      <c r="H565" s="41"/>
      <c r="I565" s="41"/>
      <c r="J565" s="190">
        <f>BK565</f>
        <v>0</v>
      </c>
      <c r="K565" s="41"/>
      <c r="L565" s="45"/>
      <c r="M565" s="288"/>
      <c r="N565" s="289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77</v>
      </c>
      <c r="AU565" s="18" t="s">
        <v>78</v>
      </c>
      <c r="AY565" s="18" t="s">
        <v>837</v>
      </c>
      <c r="BK565" s="231">
        <f>SUM(BK566:BK570)</f>
        <v>0</v>
      </c>
    </row>
    <row r="566" s="2" customFormat="1" ht="16.32" customHeight="1">
      <c r="A566" s="39"/>
      <c r="B566" s="40"/>
      <c r="C566" s="290" t="s">
        <v>1</v>
      </c>
      <c r="D566" s="290" t="s">
        <v>151</v>
      </c>
      <c r="E566" s="291" t="s">
        <v>1</v>
      </c>
      <c r="F566" s="292" t="s">
        <v>1</v>
      </c>
      <c r="G566" s="293" t="s">
        <v>1</v>
      </c>
      <c r="H566" s="294"/>
      <c r="I566" s="295"/>
      <c r="J566" s="296">
        <f>BK566</f>
        <v>0</v>
      </c>
      <c r="K566" s="225"/>
      <c r="L566" s="45"/>
      <c r="M566" s="297" t="s">
        <v>1</v>
      </c>
      <c r="N566" s="298" t="s">
        <v>44</v>
      </c>
      <c r="O566" s="92"/>
      <c r="P566" s="92"/>
      <c r="Q566" s="92"/>
      <c r="R566" s="92"/>
      <c r="S566" s="92"/>
      <c r="T566" s="93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837</v>
      </c>
      <c r="AU566" s="18" t="s">
        <v>86</v>
      </c>
      <c r="AY566" s="18" t="s">
        <v>837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156</v>
      </c>
      <c r="BK566" s="231">
        <f>I566*H566</f>
        <v>0</v>
      </c>
    </row>
    <row r="567" s="2" customFormat="1" ht="16.32" customHeight="1">
      <c r="A567" s="39"/>
      <c r="B567" s="40"/>
      <c r="C567" s="290" t="s">
        <v>1</v>
      </c>
      <c r="D567" s="290" t="s">
        <v>151</v>
      </c>
      <c r="E567" s="291" t="s">
        <v>1</v>
      </c>
      <c r="F567" s="292" t="s">
        <v>1</v>
      </c>
      <c r="G567" s="293" t="s">
        <v>1</v>
      </c>
      <c r="H567" s="294"/>
      <c r="I567" s="295"/>
      <c r="J567" s="296">
        <f>BK567</f>
        <v>0</v>
      </c>
      <c r="K567" s="225"/>
      <c r="L567" s="45"/>
      <c r="M567" s="297" t="s">
        <v>1</v>
      </c>
      <c r="N567" s="298" t="s">
        <v>44</v>
      </c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837</v>
      </c>
      <c r="AU567" s="18" t="s">
        <v>86</v>
      </c>
      <c r="AY567" s="18" t="s">
        <v>837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156</v>
      </c>
      <c r="BK567" s="231">
        <f>I567*H567</f>
        <v>0</v>
      </c>
    </row>
    <row r="568" s="2" customFormat="1" ht="16.32" customHeight="1">
      <c r="A568" s="39"/>
      <c r="B568" s="40"/>
      <c r="C568" s="290" t="s">
        <v>1</v>
      </c>
      <c r="D568" s="290" t="s">
        <v>151</v>
      </c>
      <c r="E568" s="291" t="s">
        <v>1</v>
      </c>
      <c r="F568" s="292" t="s">
        <v>1</v>
      </c>
      <c r="G568" s="293" t="s">
        <v>1</v>
      </c>
      <c r="H568" s="294"/>
      <c r="I568" s="295"/>
      <c r="J568" s="296">
        <f>BK568</f>
        <v>0</v>
      </c>
      <c r="K568" s="225"/>
      <c r="L568" s="45"/>
      <c r="M568" s="297" t="s">
        <v>1</v>
      </c>
      <c r="N568" s="298" t="s">
        <v>44</v>
      </c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837</v>
      </c>
      <c r="AU568" s="18" t="s">
        <v>86</v>
      </c>
      <c r="AY568" s="18" t="s">
        <v>837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156</v>
      </c>
      <c r="BK568" s="231">
        <f>I568*H568</f>
        <v>0</v>
      </c>
    </row>
    <row r="569" s="2" customFormat="1" ht="16.32" customHeight="1">
      <c r="A569" s="39"/>
      <c r="B569" s="40"/>
      <c r="C569" s="290" t="s">
        <v>1</v>
      </c>
      <c r="D569" s="290" t="s">
        <v>151</v>
      </c>
      <c r="E569" s="291" t="s">
        <v>1</v>
      </c>
      <c r="F569" s="292" t="s">
        <v>1</v>
      </c>
      <c r="G569" s="293" t="s">
        <v>1</v>
      </c>
      <c r="H569" s="294"/>
      <c r="I569" s="295"/>
      <c r="J569" s="296">
        <f>BK569</f>
        <v>0</v>
      </c>
      <c r="K569" s="225"/>
      <c r="L569" s="45"/>
      <c r="M569" s="297" t="s">
        <v>1</v>
      </c>
      <c r="N569" s="298" t="s">
        <v>44</v>
      </c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837</v>
      </c>
      <c r="AU569" s="18" t="s">
        <v>86</v>
      </c>
      <c r="AY569" s="18" t="s">
        <v>837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156</v>
      </c>
      <c r="BK569" s="231">
        <f>I569*H569</f>
        <v>0</v>
      </c>
    </row>
    <row r="570" s="2" customFormat="1" ht="16.32" customHeight="1">
      <c r="A570" s="39"/>
      <c r="B570" s="40"/>
      <c r="C570" s="290" t="s">
        <v>1</v>
      </c>
      <c r="D570" s="290" t="s">
        <v>151</v>
      </c>
      <c r="E570" s="291" t="s">
        <v>1</v>
      </c>
      <c r="F570" s="292" t="s">
        <v>1</v>
      </c>
      <c r="G570" s="293" t="s">
        <v>1</v>
      </c>
      <c r="H570" s="294"/>
      <c r="I570" s="295"/>
      <c r="J570" s="296">
        <f>BK570</f>
        <v>0</v>
      </c>
      <c r="K570" s="225"/>
      <c r="L570" s="45"/>
      <c r="M570" s="297" t="s">
        <v>1</v>
      </c>
      <c r="N570" s="298" t="s">
        <v>44</v>
      </c>
      <c r="O570" s="299"/>
      <c r="P570" s="299"/>
      <c r="Q570" s="299"/>
      <c r="R570" s="299"/>
      <c r="S570" s="299"/>
      <c r="T570" s="300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837</v>
      </c>
      <c r="AU570" s="18" t="s">
        <v>86</v>
      </c>
      <c r="AY570" s="18" t="s">
        <v>837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156</v>
      </c>
      <c r="BK570" s="231">
        <f>I570*H570</f>
        <v>0</v>
      </c>
    </row>
    <row r="571" s="2" customFormat="1" ht="6.96" customHeight="1">
      <c r="A571" s="39"/>
      <c r="B571" s="67"/>
      <c r="C571" s="68"/>
      <c r="D571" s="68"/>
      <c r="E571" s="68"/>
      <c r="F571" s="68"/>
      <c r="G571" s="68"/>
      <c r="H571" s="68"/>
      <c r="I571" s="68"/>
      <c r="J571" s="68"/>
      <c r="K571" s="68"/>
      <c r="L571" s="45"/>
      <c r="M571" s="39"/>
      <c r="O571" s="39"/>
      <c r="P571" s="39"/>
      <c r="Q571" s="39"/>
      <c r="R571" s="39"/>
      <c r="S571" s="39"/>
      <c r="T571" s="39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</row>
  </sheetData>
  <sheetProtection sheet="1" autoFilter="0" formatColumns="0" formatRows="0" objects="1" scenarios="1" spinCount="100000" saltValue="O8Wzk9vv3Aa2KDo07Qlk99mfOavqeuFBfhWb+j6Bvlni0JbjUv1ul+O/RMjetzS4u7im/laD9pSvLD1d13L8bg==" hashValue="QLweL5X0ze88gtCFlcAIln+fanCfKpcgdfkFqzaZxD2I/3dtL4IJ6p9tn9vLoRneFiwVrF3HGB1Q5aN6Jm4VIA==" algorithmName="SHA-512" password="CC35"/>
  <autoFilter ref="C142:K570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dataValidations count="2">
    <dataValidation type="list" allowBlank="1" showInputMessage="1" showErrorMessage="1" error="Povoleny jsou hodnoty K, M." sqref="D566:D571">
      <formula1>"K, M"</formula1>
    </dataValidation>
    <dataValidation type="list" allowBlank="1" showInputMessage="1" showErrorMessage="1" error="Povoleny jsou hodnoty základní, snížená, zákl. přenesená, sníž. přenesená, nulová." sqref="N566:N571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6" t="s">
        <v>838</v>
      </c>
      <c r="H4" s="21"/>
    </row>
    <row r="5" s="1" customFormat="1" ht="12" customHeight="1">
      <c r="B5" s="21"/>
      <c r="C5" s="301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302" t="s">
        <v>16</v>
      </c>
      <c r="D6" s="303" t="s">
        <v>17</v>
      </c>
      <c r="E6" s="1"/>
      <c r="F6" s="1"/>
      <c r="H6" s="21"/>
    </row>
    <row r="7" s="1" customFormat="1" ht="16.5" customHeight="1">
      <c r="B7" s="21"/>
      <c r="C7" s="138" t="s">
        <v>22</v>
      </c>
      <c r="D7" s="142" t="str">
        <f>'Rekapitulace stavby'!AN8</f>
        <v>23. 8. 2021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1"/>
      <c r="B9" s="304"/>
      <c r="C9" s="305" t="s">
        <v>59</v>
      </c>
      <c r="D9" s="306" t="s">
        <v>60</v>
      </c>
      <c r="E9" s="306" t="s">
        <v>136</v>
      </c>
      <c r="F9" s="307" t="s">
        <v>839</v>
      </c>
      <c r="G9" s="191"/>
      <c r="H9" s="304"/>
    </row>
    <row r="10" s="2" customFormat="1" ht="26.4" customHeight="1">
      <c r="A10" s="39"/>
      <c r="B10" s="45"/>
      <c r="C10" s="308" t="s">
        <v>840</v>
      </c>
      <c r="D10" s="308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309" t="s">
        <v>88</v>
      </c>
      <c r="D11" s="310" t="s">
        <v>89</v>
      </c>
      <c r="E11" s="311" t="s">
        <v>90</v>
      </c>
      <c r="F11" s="312">
        <v>16.399999999999999</v>
      </c>
      <c r="G11" s="39"/>
      <c r="H11" s="45"/>
    </row>
    <row r="12" s="2" customFormat="1" ht="16.8" customHeight="1">
      <c r="A12" s="39"/>
      <c r="B12" s="45"/>
      <c r="C12" s="313" t="s">
        <v>1</v>
      </c>
      <c r="D12" s="313" t="s">
        <v>211</v>
      </c>
      <c r="E12" s="18" t="s">
        <v>1</v>
      </c>
      <c r="F12" s="314">
        <v>0</v>
      </c>
      <c r="G12" s="39"/>
      <c r="H12" s="45"/>
    </row>
    <row r="13" s="2" customFormat="1" ht="16.8" customHeight="1">
      <c r="A13" s="39"/>
      <c r="B13" s="45"/>
      <c r="C13" s="313" t="s">
        <v>1</v>
      </c>
      <c r="D13" s="313" t="s">
        <v>841</v>
      </c>
      <c r="E13" s="18" t="s">
        <v>1</v>
      </c>
      <c r="F13" s="314">
        <v>16.399999999999999</v>
      </c>
      <c r="G13" s="39"/>
      <c r="H13" s="45"/>
    </row>
    <row r="14" s="2" customFormat="1" ht="16.8" customHeight="1">
      <c r="A14" s="39"/>
      <c r="B14" s="45"/>
      <c r="C14" s="313" t="s">
        <v>1</v>
      </c>
      <c r="D14" s="313" t="s">
        <v>165</v>
      </c>
      <c r="E14" s="18" t="s">
        <v>1</v>
      </c>
      <c r="F14" s="314">
        <v>16.399999999999999</v>
      </c>
      <c r="G14" s="39"/>
      <c r="H14" s="45"/>
    </row>
    <row r="15" s="2" customFormat="1" ht="16.8" customHeight="1">
      <c r="A15" s="39"/>
      <c r="B15" s="45"/>
      <c r="C15" s="315" t="s">
        <v>842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313" t="s">
        <v>203</v>
      </c>
      <c r="D16" s="313" t="s">
        <v>204</v>
      </c>
      <c r="E16" s="18" t="s">
        <v>90</v>
      </c>
      <c r="F16" s="314">
        <v>161.648</v>
      </c>
      <c r="G16" s="39"/>
      <c r="H16" s="45"/>
    </row>
    <row r="17" s="2" customFormat="1" ht="16.8" customHeight="1">
      <c r="A17" s="39"/>
      <c r="B17" s="45"/>
      <c r="C17" s="313" t="s">
        <v>757</v>
      </c>
      <c r="D17" s="313" t="s">
        <v>758</v>
      </c>
      <c r="E17" s="18" t="s">
        <v>90</v>
      </c>
      <c r="F17" s="314">
        <v>16.399999999999999</v>
      </c>
      <c r="G17" s="39"/>
      <c r="H17" s="45"/>
    </row>
    <row r="18" s="2" customFormat="1" ht="16.8" customHeight="1">
      <c r="A18" s="39"/>
      <c r="B18" s="45"/>
      <c r="C18" s="313" t="s">
        <v>761</v>
      </c>
      <c r="D18" s="313" t="s">
        <v>762</v>
      </c>
      <c r="E18" s="18" t="s">
        <v>90</v>
      </c>
      <c r="F18" s="314">
        <v>16.399999999999999</v>
      </c>
      <c r="G18" s="39"/>
      <c r="H18" s="45"/>
    </row>
    <row r="19" s="2" customFormat="1" ht="16.8" customHeight="1">
      <c r="A19" s="39"/>
      <c r="B19" s="45"/>
      <c r="C19" s="313" t="s">
        <v>800</v>
      </c>
      <c r="D19" s="313" t="s">
        <v>801</v>
      </c>
      <c r="E19" s="18" t="s">
        <v>90</v>
      </c>
      <c r="F19" s="314">
        <v>225.768</v>
      </c>
      <c r="G19" s="39"/>
      <c r="H19" s="45"/>
    </row>
    <row r="20" s="2" customFormat="1" ht="16.8" customHeight="1">
      <c r="A20" s="39"/>
      <c r="B20" s="45"/>
      <c r="C20" s="313" t="s">
        <v>810</v>
      </c>
      <c r="D20" s="313" t="s">
        <v>811</v>
      </c>
      <c r="E20" s="18" t="s">
        <v>90</v>
      </c>
      <c r="F20" s="314">
        <v>225.768</v>
      </c>
      <c r="G20" s="39"/>
      <c r="H20" s="45"/>
    </row>
    <row r="21" s="2" customFormat="1" ht="16.8" customHeight="1">
      <c r="A21" s="39"/>
      <c r="B21" s="45"/>
      <c r="C21" s="313" t="s">
        <v>814</v>
      </c>
      <c r="D21" s="313" t="s">
        <v>815</v>
      </c>
      <c r="E21" s="18" t="s">
        <v>90</v>
      </c>
      <c r="F21" s="314">
        <v>225.768</v>
      </c>
      <c r="G21" s="39"/>
      <c r="H21" s="45"/>
    </row>
    <row r="22" s="2" customFormat="1" ht="16.8" customHeight="1">
      <c r="A22" s="39"/>
      <c r="B22" s="45"/>
      <c r="C22" s="313" t="s">
        <v>765</v>
      </c>
      <c r="D22" s="313" t="s">
        <v>766</v>
      </c>
      <c r="E22" s="18" t="s">
        <v>90</v>
      </c>
      <c r="F22" s="314">
        <v>18.039999999999999</v>
      </c>
      <c r="G22" s="39"/>
      <c r="H22" s="45"/>
    </row>
    <row r="23" s="2" customFormat="1" ht="16.8" customHeight="1">
      <c r="A23" s="39"/>
      <c r="B23" s="45"/>
      <c r="C23" s="309" t="s">
        <v>93</v>
      </c>
      <c r="D23" s="310" t="s">
        <v>94</v>
      </c>
      <c r="E23" s="311" t="s">
        <v>90</v>
      </c>
      <c r="F23" s="312">
        <v>64.120000000000005</v>
      </c>
      <c r="G23" s="39"/>
      <c r="H23" s="45"/>
    </row>
    <row r="24" s="2" customFormat="1" ht="16.8" customHeight="1">
      <c r="A24" s="39"/>
      <c r="B24" s="45"/>
      <c r="C24" s="313" t="s">
        <v>1</v>
      </c>
      <c r="D24" s="313" t="s">
        <v>701</v>
      </c>
      <c r="E24" s="18" t="s">
        <v>1</v>
      </c>
      <c r="F24" s="314">
        <v>10.02</v>
      </c>
      <c r="G24" s="39"/>
      <c r="H24" s="45"/>
    </row>
    <row r="25" s="2" customFormat="1" ht="16.8" customHeight="1">
      <c r="A25" s="39"/>
      <c r="B25" s="45"/>
      <c r="C25" s="313" t="s">
        <v>1</v>
      </c>
      <c r="D25" s="313" t="s">
        <v>339</v>
      </c>
      <c r="E25" s="18" t="s">
        <v>1</v>
      </c>
      <c r="F25" s="314">
        <v>22.079999999999998</v>
      </c>
      <c r="G25" s="39"/>
      <c r="H25" s="45"/>
    </row>
    <row r="26" s="2" customFormat="1" ht="16.8" customHeight="1">
      <c r="A26" s="39"/>
      <c r="B26" s="45"/>
      <c r="C26" s="313" t="s">
        <v>1</v>
      </c>
      <c r="D26" s="313" t="s">
        <v>340</v>
      </c>
      <c r="E26" s="18" t="s">
        <v>1</v>
      </c>
      <c r="F26" s="314">
        <v>16.32</v>
      </c>
      <c r="G26" s="39"/>
      <c r="H26" s="45"/>
    </row>
    <row r="27" s="2" customFormat="1" ht="16.8" customHeight="1">
      <c r="A27" s="39"/>
      <c r="B27" s="45"/>
      <c r="C27" s="313" t="s">
        <v>1</v>
      </c>
      <c r="D27" s="313" t="s">
        <v>702</v>
      </c>
      <c r="E27" s="18" t="s">
        <v>1</v>
      </c>
      <c r="F27" s="314">
        <v>9.3599999999999994</v>
      </c>
      <c r="G27" s="39"/>
      <c r="H27" s="45"/>
    </row>
    <row r="28" s="2" customFormat="1" ht="16.8" customHeight="1">
      <c r="A28" s="39"/>
      <c r="B28" s="45"/>
      <c r="C28" s="313" t="s">
        <v>1</v>
      </c>
      <c r="D28" s="313" t="s">
        <v>628</v>
      </c>
      <c r="E28" s="18" t="s">
        <v>1</v>
      </c>
      <c r="F28" s="314">
        <v>1</v>
      </c>
      <c r="G28" s="39"/>
      <c r="H28" s="45"/>
    </row>
    <row r="29" s="2" customFormat="1" ht="16.8" customHeight="1">
      <c r="A29" s="39"/>
      <c r="B29" s="45"/>
      <c r="C29" s="313" t="s">
        <v>1</v>
      </c>
      <c r="D29" s="313" t="s">
        <v>629</v>
      </c>
      <c r="E29" s="18" t="s">
        <v>1</v>
      </c>
      <c r="F29" s="314">
        <v>1.3799999999999999</v>
      </c>
      <c r="G29" s="39"/>
      <c r="H29" s="45"/>
    </row>
    <row r="30" s="2" customFormat="1" ht="16.8" customHeight="1">
      <c r="A30" s="39"/>
      <c r="B30" s="45"/>
      <c r="C30" s="313" t="s">
        <v>1</v>
      </c>
      <c r="D30" s="313" t="s">
        <v>843</v>
      </c>
      <c r="E30" s="18" t="s">
        <v>1</v>
      </c>
      <c r="F30" s="314">
        <v>3.96</v>
      </c>
      <c r="G30" s="39"/>
      <c r="H30" s="45"/>
    </row>
    <row r="31" s="2" customFormat="1" ht="16.8" customHeight="1">
      <c r="A31" s="39"/>
      <c r="B31" s="45"/>
      <c r="C31" s="313" t="s">
        <v>1</v>
      </c>
      <c r="D31" s="313" t="s">
        <v>165</v>
      </c>
      <c r="E31" s="18" t="s">
        <v>1</v>
      </c>
      <c r="F31" s="314">
        <v>64.120000000000005</v>
      </c>
      <c r="G31" s="39"/>
      <c r="H31" s="45"/>
    </row>
    <row r="32" s="2" customFormat="1" ht="16.8" customHeight="1">
      <c r="A32" s="39"/>
      <c r="B32" s="45"/>
      <c r="C32" s="315" t="s">
        <v>842</v>
      </c>
      <c r="D32" s="39"/>
      <c r="E32" s="39"/>
      <c r="F32" s="39"/>
      <c r="G32" s="39"/>
      <c r="H32" s="45"/>
    </row>
    <row r="33" s="2" customFormat="1" ht="16.8" customHeight="1">
      <c r="A33" s="39"/>
      <c r="B33" s="45"/>
      <c r="C33" s="313" t="s">
        <v>183</v>
      </c>
      <c r="D33" s="313" t="s">
        <v>184</v>
      </c>
      <c r="E33" s="18" t="s">
        <v>90</v>
      </c>
      <c r="F33" s="314">
        <v>64.120000000000005</v>
      </c>
      <c r="G33" s="39"/>
      <c r="H33" s="45"/>
    </row>
    <row r="34" s="2" customFormat="1" ht="16.8" customHeight="1">
      <c r="A34" s="39"/>
      <c r="B34" s="45"/>
      <c r="C34" s="313" t="s">
        <v>187</v>
      </c>
      <c r="D34" s="313" t="s">
        <v>188</v>
      </c>
      <c r="E34" s="18" t="s">
        <v>90</v>
      </c>
      <c r="F34" s="314">
        <v>64.120000000000005</v>
      </c>
      <c r="G34" s="39"/>
      <c r="H34" s="45"/>
    </row>
    <row r="35" s="2" customFormat="1" ht="16.8" customHeight="1">
      <c r="A35" s="39"/>
      <c r="B35" s="45"/>
      <c r="C35" s="313" t="s">
        <v>191</v>
      </c>
      <c r="D35" s="313" t="s">
        <v>192</v>
      </c>
      <c r="E35" s="18" t="s">
        <v>90</v>
      </c>
      <c r="F35" s="314">
        <v>64.120000000000005</v>
      </c>
      <c r="G35" s="39"/>
      <c r="H35" s="45"/>
    </row>
    <row r="36" s="2" customFormat="1" ht="16.8" customHeight="1">
      <c r="A36" s="39"/>
      <c r="B36" s="45"/>
      <c r="C36" s="313" t="s">
        <v>233</v>
      </c>
      <c r="D36" s="313" t="s">
        <v>234</v>
      </c>
      <c r="E36" s="18" t="s">
        <v>90</v>
      </c>
      <c r="F36" s="314">
        <v>64.120000000000005</v>
      </c>
      <c r="G36" s="39"/>
      <c r="H36" s="45"/>
    </row>
    <row r="37" s="2" customFormat="1" ht="16.8" customHeight="1">
      <c r="A37" s="39"/>
      <c r="B37" s="45"/>
      <c r="C37" s="313" t="s">
        <v>237</v>
      </c>
      <c r="D37" s="313" t="s">
        <v>238</v>
      </c>
      <c r="E37" s="18" t="s">
        <v>90</v>
      </c>
      <c r="F37" s="314">
        <v>64.120000000000005</v>
      </c>
      <c r="G37" s="39"/>
      <c r="H37" s="45"/>
    </row>
    <row r="38" s="2" customFormat="1" ht="16.8" customHeight="1">
      <c r="A38" s="39"/>
      <c r="B38" s="45"/>
      <c r="C38" s="313" t="s">
        <v>683</v>
      </c>
      <c r="D38" s="313" t="s">
        <v>684</v>
      </c>
      <c r="E38" s="18" t="s">
        <v>90</v>
      </c>
      <c r="F38" s="314">
        <v>64.120000000000005</v>
      </c>
      <c r="G38" s="39"/>
      <c r="H38" s="45"/>
    </row>
    <row r="39" s="2" customFormat="1" ht="16.8" customHeight="1">
      <c r="A39" s="39"/>
      <c r="B39" s="45"/>
      <c r="C39" s="313" t="s">
        <v>687</v>
      </c>
      <c r="D39" s="313" t="s">
        <v>688</v>
      </c>
      <c r="E39" s="18" t="s">
        <v>90</v>
      </c>
      <c r="F39" s="314">
        <v>64.120000000000005</v>
      </c>
      <c r="G39" s="39"/>
      <c r="H39" s="45"/>
    </row>
    <row r="40" s="2" customFormat="1" ht="16.8" customHeight="1">
      <c r="A40" s="39"/>
      <c r="B40" s="45"/>
      <c r="C40" s="313" t="s">
        <v>691</v>
      </c>
      <c r="D40" s="313" t="s">
        <v>692</v>
      </c>
      <c r="E40" s="18" t="s">
        <v>90</v>
      </c>
      <c r="F40" s="314">
        <v>59.039999999999999</v>
      </c>
      <c r="G40" s="39"/>
      <c r="H40" s="45"/>
    </row>
    <row r="41" s="2" customFormat="1" ht="16.8" customHeight="1">
      <c r="A41" s="39"/>
      <c r="B41" s="45"/>
      <c r="C41" s="313" t="s">
        <v>704</v>
      </c>
      <c r="D41" s="313" t="s">
        <v>705</v>
      </c>
      <c r="E41" s="18" t="s">
        <v>90</v>
      </c>
      <c r="F41" s="314">
        <v>59.039999999999999</v>
      </c>
      <c r="G41" s="39"/>
      <c r="H41" s="45"/>
    </row>
    <row r="42" s="2" customFormat="1" ht="16.8" customHeight="1">
      <c r="A42" s="39"/>
      <c r="B42" s="45"/>
      <c r="C42" s="313" t="s">
        <v>800</v>
      </c>
      <c r="D42" s="313" t="s">
        <v>801</v>
      </c>
      <c r="E42" s="18" t="s">
        <v>90</v>
      </c>
      <c r="F42" s="314">
        <v>225.768</v>
      </c>
      <c r="G42" s="39"/>
      <c r="H42" s="45"/>
    </row>
    <row r="43" s="2" customFormat="1" ht="16.8" customHeight="1">
      <c r="A43" s="39"/>
      <c r="B43" s="45"/>
      <c r="C43" s="313" t="s">
        <v>804</v>
      </c>
      <c r="D43" s="313" t="s">
        <v>805</v>
      </c>
      <c r="E43" s="18" t="s">
        <v>90</v>
      </c>
      <c r="F43" s="314">
        <v>222.66800000000001</v>
      </c>
      <c r="G43" s="39"/>
      <c r="H43" s="45"/>
    </row>
    <row r="44" s="2" customFormat="1" ht="16.8" customHeight="1">
      <c r="A44" s="39"/>
      <c r="B44" s="45"/>
      <c r="C44" s="313" t="s">
        <v>810</v>
      </c>
      <c r="D44" s="313" t="s">
        <v>811</v>
      </c>
      <c r="E44" s="18" t="s">
        <v>90</v>
      </c>
      <c r="F44" s="314">
        <v>225.768</v>
      </c>
      <c r="G44" s="39"/>
      <c r="H44" s="45"/>
    </row>
    <row r="45" s="2" customFormat="1" ht="16.8" customHeight="1">
      <c r="A45" s="39"/>
      <c r="B45" s="45"/>
      <c r="C45" s="313" t="s">
        <v>814</v>
      </c>
      <c r="D45" s="313" t="s">
        <v>815</v>
      </c>
      <c r="E45" s="18" t="s">
        <v>90</v>
      </c>
      <c r="F45" s="314">
        <v>225.768</v>
      </c>
      <c r="G45" s="39"/>
      <c r="H45" s="45"/>
    </row>
    <row r="46" s="2" customFormat="1" ht="16.8" customHeight="1">
      <c r="A46" s="39"/>
      <c r="B46" s="45"/>
      <c r="C46" s="313" t="s">
        <v>254</v>
      </c>
      <c r="D46" s="313" t="s">
        <v>255</v>
      </c>
      <c r="E46" s="18" t="s">
        <v>90</v>
      </c>
      <c r="F46" s="314">
        <v>64.120000000000005</v>
      </c>
      <c r="G46" s="39"/>
      <c r="H46" s="45"/>
    </row>
    <row r="47" s="2" customFormat="1">
      <c r="A47" s="39"/>
      <c r="B47" s="45"/>
      <c r="C47" s="313" t="s">
        <v>264</v>
      </c>
      <c r="D47" s="313" t="s">
        <v>265</v>
      </c>
      <c r="E47" s="18" t="s">
        <v>266</v>
      </c>
      <c r="F47" s="314">
        <v>3.206</v>
      </c>
      <c r="G47" s="39"/>
      <c r="H47" s="45"/>
    </row>
    <row r="48" s="2" customFormat="1" ht="16.8" customHeight="1">
      <c r="A48" s="39"/>
      <c r="B48" s="45"/>
      <c r="C48" s="309" t="s">
        <v>97</v>
      </c>
      <c r="D48" s="310" t="s">
        <v>98</v>
      </c>
      <c r="E48" s="311" t="s">
        <v>90</v>
      </c>
      <c r="F48" s="312">
        <v>178.048</v>
      </c>
      <c r="G48" s="39"/>
      <c r="H48" s="45"/>
    </row>
    <row r="49" s="2" customFormat="1" ht="16.8" customHeight="1">
      <c r="A49" s="39"/>
      <c r="B49" s="45"/>
      <c r="C49" s="313" t="s">
        <v>1</v>
      </c>
      <c r="D49" s="313" t="s">
        <v>844</v>
      </c>
      <c r="E49" s="18" t="s">
        <v>1</v>
      </c>
      <c r="F49" s="314">
        <v>30.515000000000001</v>
      </c>
      <c r="G49" s="39"/>
      <c r="H49" s="45"/>
    </row>
    <row r="50" s="2" customFormat="1" ht="16.8" customHeight="1">
      <c r="A50" s="39"/>
      <c r="B50" s="45"/>
      <c r="C50" s="313" t="s">
        <v>1</v>
      </c>
      <c r="D50" s="313" t="s">
        <v>845</v>
      </c>
      <c r="E50" s="18" t="s">
        <v>1</v>
      </c>
      <c r="F50" s="314">
        <v>40.670000000000002</v>
      </c>
      <c r="G50" s="39"/>
      <c r="H50" s="45"/>
    </row>
    <row r="51" s="2" customFormat="1" ht="16.8" customHeight="1">
      <c r="A51" s="39"/>
      <c r="B51" s="45"/>
      <c r="C51" s="313" t="s">
        <v>1</v>
      </c>
      <c r="D51" s="313" t="s">
        <v>846</v>
      </c>
      <c r="E51" s="18" t="s">
        <v>1</v>
      </c>
      <c r="F51" s="314">
        <v>36.789999999999999</v>
      </c>
      <c r="G51" s="39"/>
      <c r="H51" s="45"/>
    </row>
    <row r="52" s="2" customFormat="1" ht="16.8" customHeight="1">
      <c r="A52" s="39"/>
      <c r="B52" s="45"/>
      <c r="C52" s="313" t="s">
        <v>1</v>
      </c>
      <c r="D52" s="313" t="s">
        <v>847</v>
      </c>
      <c r="E52" s="18" t="s">
        <v>1</v>
      </c>
      <c r="F52" s="314">
        <v>30.120000000000001</v>
      </c>
      <c r="G52" s="39"/>
      <c r="H52" s="45"/>
    </row>
    <row r="53" s="2" customFormat="1" ht="16.8" customHeight="1">
      <c r="A53" s="39"/>
      <c r="B53" s="45"/>
      <c r="C53" s="313" t="s">
        <v>1</v>
      </c>
      <c r="D53" s="313" t="s">
        <v>848</v>
      </c>
      <c r="E53" s="18" t="s">
        <v>1</v>
      </c>
      <c r="F53" s="314">
        <v>8.0030000000000001</v>
      </c>
      <c r="G53" s="39"/>
      <c r="H53" s="45"/>
    </row>
    <row r="54" s="2" customFormat="1" ht="16.8" customHeight="1">
      <c r="A54" s="39"/>
      <c r="B54" s="45"/>
      <c r="C54" s="313" t="s">
        <v>1</v>
      </c>
      <c r="D54" s="313" t="s">
        <v>849</v>
      </c>
      <c r="E54" s="18" t="s">
        <v>1</v>
      </c>
      <c r="F54" s="314">
        <v>13.15</v>
      </c>
      <c r="G54" s="39"/>
      <c r="H54" s="45"/>
    </row>
    <row r="55" s="2" customFormat="1" ht="16.8" customHeight="1">
      <c r="A55" s="39"/>
      <c r="B55" s="45"/>
      <c r="C55" s="313" t="s">
        <v>1</v>
      </c>
      <c r="D55" s="313" t="s">
        <v>850</v>
      </c>
      <c r="E55" s="18" t="s">
        <v>1</v>
      </c>
      <c r="F55" s="314">
        <v>18.800000000000001</v>
      </c>
      <c r="G55" s="39"/>
      <c r="H55" s="45"/>
    </row>
    <row r="56" s="2" customFormat="1" ht="16.8" customHeight="1">
      <c r="A56" s="39"/>
      <c r="B56" s="45"/>
      <c r="C56" s="313" t="s">
        <v>1</v>
      </c>
      <c r="D56" s="313" t="s">
        <v>165</v>
      </c>
      <c r="E56" s="18" t="s">
        <v>1</v>
      </c>
      <c r="F56" s="314">
        <v>178.048</v>
      </c>
      <c r="G56" s="39"/>
      <c r="H56" s="45"/>
    </row>
    <row r="57" s="2" customFormat="1" ht="16.8" customHeight="1">
      <c r="A57" s="39"/>
      <c r="B57" s="45"/>
      <c r="C57" s="315" t="s">
        <v>842</v>
      </c>
      <c r="D57" s="39"/>
      <c r="E57" s="39"/>
      <c r="F57" s="39"/>
      <c r="G57" s="39"/>
      <c r="H57" s="45"/>
    </row>
    <row r="58" s="2" customFormat="1" ht="16.8" customHeight="1">
      <c r="A58" s="39"/>
      <c r="B58" s="45"/>
      <c r="C58" s="313" t="s">
        <v>195</v>
      </c>
      <c r="D58" s="313" t="s">
        <v>196</v>
      </c>
      <c r="E58" s="18" t="s">
        <v>90</v>
      </c>
      <c r="F58" s="314">
        <v>178.048</v>
      </c>
      <c r="G58" s="39"/>
      <c r="H58" s="45"/>
    </row>
    <row r="59" s="2" customFormat="1" ht="16.8" customHeight="1">
      <c r="A59" s="39"/>
      <c r="B59" s="45"/>
      <c r="C59" s="313" t="s">
        <v>199</v>
      </c>
      <c r="D59" s="313" t="s">
        <v>200</v>
      </c>
      <c r="E59" s="18" t="s">
        <v>90</v>
      </c>
      <c r="F59" s="314">
        <v>178.048</v>
      </c>
      <c r="G59" s="39"/>
      <c r="H59" s="45"/>
    </row>
    <row r="60" s="2" customFormat="1" ht="16.8" customHeight="1">
      <c r="A60" s="39"/>
      <c r="B60" s="45"/>
      <c r="C60" s="313" t="s">
        <v>203</v>
      </c>
      <c r="D60" s="313" t="s">
        <v>204</v>
      </c>
      <c r="E60" s="18" t="s">
        <v>90</v>
      </c>
      <c r="F60" s="314">
        <v>161.648</v>
      </c>
      <c r="G60" s="39"/>
      <c r="H60" s="45"/>
    </row>
    <row r="61" s="2" customFormat="1" ht="16.8" customHeight="1">
      <c r="A61" s="39"/>
      <c r="B61" s="45"/>
      <c r="C61" s="313" t="s">
        <v>800</v>
      </c>
      <c r="D61" s="313" t="s">
        <v>801</v>
      </c>
      <c r="E61" s="18" t="s">
        <v>90</v>
      </c>
      <c r="F61" s="314">
        <v>225.768</v>
      </c>
      <c r="G61" s="39"/>
      <c r="H61" s="45"/>
    </row>
    <row r="62" s="2" customFormat="1" ht="16.8" customHeight="1">
      <c r="A62" s="39"/>
      <c r="B62" s="45"/>
      <c r="C62" s="313" t="s">
        <v>804</v>
      </c>
      <c r="D62" s="313" t="s">
        <v>805</v>
      </c>
      <c r="E62" s="18" t="s">
        <v>90</v>
      </c>
      <c r="F62" s="314">
        <v>222.66800000000001</v>
      </c>
      <c r="G62" s="39"/>
      <c r="H62" s="45"/>
    </row>
    <row r="63" s="2" customFormat="1" ht="16.8" customHeight="1">
      <c r="A63" s="39"/>
      <c r="B63" s="45"/>
      <c r="C63" s="313" t="s">
        <v>810</v>
      </c>
      <c r="D63" s="313" t="s">
        <v>811</v>
      </c>
      <c r="E63" s="18" t="s">
        <v>90</v>
      </c>
      <c r="F63" s="314">
        <v>225.768</v>
      </c>
      <c r="G63" s="39"/>
      <c r="H63" s="45"/>
    </row>
    <row r="64" s="2" customFormat="1" ht="16.8" customHeight="1">
      <c r="A64" s="39"/>
      <c r="B64" s="45"/>
      <c r="C64" s="313" t="s">
        <v>814</v>
      </c>
      <c r="D64" s="313" t="s">
        <v>815</v>
      </c>
      <c r="E64" s="18" t="s">
        <v>90</v>
      </c>
      <c r="F64" s="314">
        <v>225.768</v>
      </c>
      <c r="G64" s="39"/>
      <c r="H64" s="45"/>
    </row>
    <row r="65" s="2" customFormat="1" ht="7.44" customHeight="1">
      <c r="A65" s="39"/>
      <c r="B65" s="168"/>
      <c r="C65" s="169"/>
      <c r="D65" s="169"/>
      <c r="E65" s="169"/>
      <c r="F65" s="169"/>
      <c r="G65" s="169"/>
      <c r="H65" s="45"/>
    </row>
    <row r="66" s="2" customFormat="1">
      <c r="A66" s="39"/>
      <c r="B66" s="39"/>
      <c r="C66" s="39"/>
      <c r="D66" s="39"/>
      <c r="E66" s="39"/>
      <c r="F66" s="39"/>
      <c r="G66" s="39"/>
      <c r="H66" s="39"/>
    </row>
  </sheetData>
  <sheetProtection sheet="1" formatColumns="0" formatRows="0" objects="1" scenarios="1" spinCount="100000" saltValue="b1SK7kTfiFEy1pgd+QrZzxNcllqKlDqFqR/oqWnE17IiktgmDj1DVkMYpHj+1EApPfZsz3tOQAb8QnUMVUBgoA==" hashValue="9/E0oQw++IXx++gbgQHcvAMou4ivM5we8JU0ru8G5VTuh4/7IameQVdzDx7h/WGvEvBQgBVmP9uiI9lKHHp11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2021-08-23T10:12:00Z</dcterms:created>
  <dcterms:modified xsi:type="dcterms:W3CDTF">2021-08-23T10:12:09Z</dcterms:modified>
</cp:coreProperties>
</file>